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5135" windowHeight="7620"/>
  </bookViews>
  <sheets>
    <sheet name="Overview" sheetId="21" r:id="rId1"/>
    <sheet name="stages" sheetId="1" r:id="rId2"/>
    <sheet name="PPFs after FI" sheetId="5" r:id="rId3"/>
    <sheet name="PPFs after FS" sheetId="6" r:id="rId4"/>
    <sheet name="PPFs removed" sheetId="8" r:id="rId5"/>
    <sheet name="APFs" sheetId="7" r:id="rId6"/>
    <sheet name="APF ranks" sheetId="22" r:id="rId7"/>
    <sheet name="delegate ranks" sheetId="23" r:id="rId8"/>
    <sheet name="False positives" sheetId="10" r:id="rId9"/>
    <sheet name="False positives removed %" sheetId="9" r:id="rId10"/>
    <sheet name="summary times" sheetId="20" r:id="rId11"/>
    <sheet name="time cg phase" sheetId="12" r:id="rId12"/>
    <sheet name="time demand-cs" sheetId="13" r:id="rId13"/>
    <sheet name="time flow-insens" sheetId="14" r:id="rId14"/>
    <sheet name="time flow-sens." sheetId="18" r:id="rId15"/>
    <sheet name="total compilation time" sheetId="19" r:id="rId16"/>
    <sheet name="analysis runs" sheetId="15" r:id="rId17"/>
    <sheet name="aborted analysis runs" sheetId="2" r:id="rId18"/>
    <sheet name="jobs per stmt and loop" sheetId="24" r:id="rId19"/>
    <sheet name="max time analysis run" sheetId="16" r:id="rId20"/>
    <sheet name="avg time analysis run" sheetId="17" r:id="rId21"/>
    <sheet name="times raw" sheetId="11" state="hidden" r:id="rId22"/>
  </sheets>
  <calcPr calcId="125725"/>
</workbook>
</file>

<file path=xl/calcChain.xml><?xml version="1.0" encoding="utf-8"?>
<calcChain xmlns="http://schemas.openxmlformats.org/spreadsheetml/2006/main">
  <c r="H4" i="24"/>
  <c r="H7"/>
  <c r="G4"/>
  <c r="F4"/>
  <c r="H3"/>
  <c r="G3"/>
  <c r="F3"/>
  <c r="D3"/>
  <c r="C3"/>
  <c r="B3"/>
  <c r="F243"/>
  <c r="G243"/>
  <c r="H243"/>
  <c r="F964"/>
  <c r="G964"/>
  <c r="H964"/>
  <c r="F318"/>
  <c r="G318"/>
  <c r="H318"/>
  <c r="F497"/>
  <c r="G497"/>
  <c r="H497"/>
  <c r="F384"/>
  <c r="G384"/>
  <c r="H384"/>
  <c r="F970"/>
  <c r="G970"/>
  <c r="H970"/>
  <c r="F936"/>
  <c r="G936"/>
  <c r="H936"/>
  <c r="F816"/>
  <c r="G816"/>
  <c r="H816"/>
  <c r="F269"/>
  <c r="G269"/>
  <c r="H269"/>
  <c r="F851"/>
  <c r="G851"/>
  <c r="H851"/>
  <c r="F274"/>
  <c r="G274"/>
  <c r="H274"/>
  <c r="F800"/>
  <c r="G800"/>
  <c r="H800"/>
  <c r="F874"/>
  <c r="G874"/>
  <c r="H874"/>
  <c r="F790"/>
  <c r="G790"/>
  <c r="H790"/>
  <c r="F391"/>
  <c r="G391"/>
  <c r="H391"/>
  <c r="F502"/>
  <c r="G502"/>
  <c r="H502"/>
  <c r="F704"/>
  <c r="G704"/>
  <c r="H704"/>
  <c r="F407"/>
  <c r="G407"/>
  <c r="H407"/>
  <c r="F238"/>
  <c r="G238"/>
  <c r="H238"/>
  <c r="F748"/>
  <c r="G748"/>
  <c r="H748"/>
  <c r="F329"/>
  <c r="G329"/>
  <c r="H329"/>
  <c r="F786"/>
  <c r="G786"/>
  <c r="H786"/>
  <c r="F772"/>
  <c r="G772"/>
  <c r="H772"/>
  <c r="F994"/>
  <c r="G994"/>
  <c r="H994"/>
  <c r="F990"/>
  <c r="G990"/>
  <c r="H990"/>
  <c r="F924"/>
  <c r="G924"/>
  <c r="H924"/>
  <c r="F776"/>
  <c r="G776"/>
  <c r="H776"/>
  <c r="F307"/>
  <c r="G307"/>
  <c r="H307"/>
  <c r="F338"/>
  <c r="G338"/>
  <c r="H338"/>
  <c r="F822"/>
  <c r="G822"/>
  <c r="H822"/>
  <c r="F966"/>
  <c r="G966"/>
  <c r="H966"/>
  <c r="F993"/>
  <c r="G993"/>
  <c r="H993"/>
  <c r="F788"/>
  <c r="G788"/>
  <c r="H788"/>
  <c r="F939"/>
  <c r="G939"/>
  <c r="H939"/>
  <c r="F726"/>
  <c r="G726"/>
  <c r="H726"/>
  <c r="F319"/>
  <c r="G319"/>
  <c r="H319"/>
  <c r="F872"/>
  <c r="G872"/>
  <c r="H872"/>
  <c r="F242"/>
  <c r="G242"/>
  <c r="H242"/>
  <c r="F828"/>
  <c r="G828"/>
  <c r="H828"/>
  <c r="F811"/>
  <c r="G811"/>
  <c r="H811"/>
  <c r="F241"/>
  <c r="G241"/>
  <c r="H241"/>
  <c r="F491"/>
  <c r="G491"/>
  <c r="H491"/>
  <c r="F697"/>
  <c r="G697"/>
  <c r="H697"/>
  <c r="F995"/>
  <c r="G995"/>
  <c r="H995"/>
  <c r="F855"/>
  <c r="G855"/>
  <c r="H855"/>
  <c r="F484"/>
  <c r="G484"/>
  <c r="H484"/>
  <c r="F795"/>
  <c r="G795"/>
  <c r="H795"/>
  <c r="F963"/>
  <c r="G963"/>
  <c r="H963"/>
  <c r="F873"/>
  <c r="G873"/>
  <c r="H873"/>
  <c r="F780"/>
  <c r="G780"/>
  <c r="H780"/>
  <c r="F912"/>
  <c r="G912"/>
  <c r="H912"/>
  <c r="F634"/>
  <c r="G634"/>
  <c r="H634"/>
  <c r="F305"/>
  <c r="G305"/>
  <c r="H305"/>
  <c r="F796"/>
  <c r="G796"/>
  <c r="H796"/>
  <c r="F352"/>
  <c r="G352"/>
  <c r="H352"/>
  <c r="F479"/>
  <c r="G479"/>
  <c r="H479"/>
  <c r="F6"/>
  <c r="G6"/>
  <c r="H6"/>
  <c r="F240"/>
  <c r="G240"/>
  <c r="H240"/>
  <c r="F528"/>
  <c r="G528"/>
  <c r="H528"/>
  <c r="F987"/>
  <c r="G987"/>
  <c r="H987"/>
  <c r="F856"/>
  <c r="G856"/>
  <c r="H856"/>
  <c r="F968"/>
  <c r="G968"/>
  <c r="H968"/>
  <c r="F270"/>
  <c r="G270"/>
  <c r="H270"/>
  <c r="F291"/>
  <c r="G291"/>
  <c r="H291"/>
  <c r="F859"/>
  <c r="G859"/>
  <c r="H859"/>
  <c r="F348"/>
  <c r="G348"/>
  <c r="H348"/>
  <c r="F752"/>
  <c r="G752"/>
  <c r="H752"/>
  <c r="F698"/>
  <c r="G698"/>
  <c r="H698"/>
  <c r="F991"/>
  <c r="G991"/>
  <c r="H991"/>
  <c r="F389"/>
  <c r="G389"/>
  <c r="H389"/>
  <c r="F267"/>
  <c r="G267"/>
  <c r="H267"/>
  <c r="F714"/>
  <c r="G714"/>
  <c r="H714"/>
  <c r="F869"/>
  <c r="G869"/>
  <c r="H869"/>
  <c r="F925"/>
  <c r="G925"/>
  <c r="H925"/>
  <c r="F789"/>
  <c r="G789"/>
  <c r="H789"/>
  <c r="F988"/>
  <c r="G988"/>
  <c r="H988"/>
  <c r="F7"/>
  <c r="G7"/>
  <c r="F732"/>
  <c r="G732"/>
  <c r="H732"/>
  <c r="F246"/>
  <c r="G246"/>
  <c r="H246"/>
  <c r="F863"/>
  <c r="G863"/>
  <c r="H863"/>
  <c r="F282"/>
  <c r="G282"/>
  <c r="H282"/>
  <c r="F930"/>
  <c r="G930"/>
  <c r="H930"/>
  <c r="F989"/>
  <c r="G989"/>
  <c r="H989"/>
  <c r="F781"/>
  <c r="G781"/>
  <c r="H781"/>
  <c r="F801"/>
  <c r="G801"/>
  <c r="H801"/>
  <c r="F380"/>
  <c r="G380"/>
  <c r="H380"/>
  <c r="F8"/>
  <c r="G8"/>
  <c r="H8"/>
  <c r="F972"/>
  <c r="G972"/>
  <c r="H972"/>
  <c r="F9"/>
  <c r="G9"/>
  <c r="H9"/>
  <c r="F985"/>
  <c r="G985"/>
  <c r="H985"/>
  <c r="F367"/>
  <c r="G367"/>
  <c r="H367"/>
  <c r="F946"/>
  <c r="G946"/>
  <c r="H946"/>
  <c r="F771"/>
  <c r="G771"/>
  <c r="H771"/>
  <c r="F10"/>
  <c r="G10"/>
  <c r="H10"/>
  <c r="F971"/>
  <c r="G971"/>
  <c r="H971"/>
  <c r="F931"/>
  <c r="G931"/>
  <c r="H931"/>
  <c r="F296"/>
  <c r="G296"/>
  <c r="H296"/>
  <c r="F285"/>
  <c r="G285"/>
  <c r="H285"/>
  <c r="F784"/>
  <c r="G784"/>
  <c r="H784"/>
  <c r="F978"/>
  <c r="G978"/>
  <c r="H978"/>
  <c r="F992"/>
  <c r="G992"/>
  <c r="H992"/>
  <c r="F309"/>
  <c r="G309"/>
  <c r="H309"/>
  <c r="F11"/>
  <c r="G11"/>
  <c r="H11"/>
  <c r="F321"/>
  <c r="G321"/>
  <c r="H321"/>
  <c r="F982"/>
  <c r="G982"/>
  <c r="H982"/>
  <c r="F359"/>
  <c r="G359"/>
  <c r="H359"/>
  <c r="F829"/>
  <c r="G829"/>
  <c r="H829"/>
  <c r="F787"/>
  <c r="G787"/>
  <c r="H787"/>
  <c r="F467"/>
  <c r="G467"/>
  <c r="H467"/>
  <c r="F904"/>
  <c r="G904"/>
  <c r="H904"/>
  <c r="F262"/>
  <c r="G262"/>
  <c r="H262"/>
  <c r="F373"/>
  <c r="G373"/>
  <c r="H373"/>
  <c r="F344"/>
  <c r="G344"/>
  <c r="H344"/>
  <c r="F826"/>
  <c r="G826"/>
  <c r="H826"/>
  <c r="F339"/>
  <c r="G339"/>
  <c r="H339"/>
  <c r="F986"/>
  <c r="G986"/>
  <c r="H986"/>
  <c r="F941"/>
  <c r="G941"/>
  <c r="H941"/>
  <c r="F295"/>
  <c r="G295"/>
  <c r="H295"/>
  <c r="F390"/>
  <c r="G390"/>
  <c r="H390"/>
  <c r="F895"/>
  <c r="G895"/>
  <c r="H895"/>
  <c r="F278"/>
  <c r="G278"/>
  <c r="H278"/>
  <c r="F251"/>
  <c r="G251"/>
  <c r="H251"/>
  <c r="F973"/>
  <c r="G973"/>
  <c r="H973"/>
  <c r="F313"/>
  <c r="G313"/>
  <c r="H313"/>
  <c r="F960"/>
  <c r="G960"/>
  <c r="H960"/>
  <c r="F449"/>
  <c r="G449"/>
  <c r="H449"/>
  <c r="F903"/>
  <c r="G903"/>
  <c r="H903"/>
  <c r="F977"/>
  <c r="G977"/>
  <c r="H977"/>
  <c r="F775"/>
  <c r="G775"/>
  <c r="H775"/>
  <c r="F884"/>
  <c r="G884"/>
  <c r="H884"/>
  <c r="F299"/>
  <c r="G299"/>
  <c r="H299"/>
  <c r="F965"/>
  <c r="G965"/>
  <c r="H965"/>
  <c r="F361"/>
  <c r="G361"/>
  <c r="H361"/>
  <c r="F949"/>
  <c r="G949"/>
  <c r="H949"/>
  <c r="F962"/>
  <c r="G962"/>
  <c r="H962"/>
  <c r="F761"/>
  <c r="G761"/>
  <c r="H761"/>
  <c r="F286"/>
  <c r="G286"/>
  <c r="H286"/>
  <c r="F961"/>
  <c r="G961"/>
  <c r="H961"/>
  <c r="F810"/>
  <c r="G810"/>
  <c r="H810"/>
  <c r="F279"/>
  <c r="G279"/>
  <c r="H279"/>
  <c r="F353"/>
  <c r="G353"/>
  <c r="H353"/>
  <c r="F880"/>
  <c r="G880"/>
  <c r="H880"/>
  <c r="F958"/>
  <c r="G958"/>
  <c r="H958"/>
  <c r="F820"/>
  <c r="G820"/>
  <c r="H820"/>
  <c r="F766"/>
  <c r="G766"/>
  <c r="H766"/>
  <c r="F248"/>
  <c r="G248"/>
  <c r="H248"/>
  <c r="F245"/>
  <c r="G245"/>
  <c r="H245"/>
  <c r="F967"/>
  <c r="G967"/>
  <c r="H967"/>
  <c r="F914"/>
  <c r="G914"/>
  <c r="H914"/>
  <c r="F853"/>
  <c r="G853"/>
  <c r="H853"/>
  <c r="F861"/>
  <c r="G861"/>
  <c r="H861"/>
  <c r="F956"/>
  <c r="G956"/>
  <c r="H956"/>
  <c r="F909"/>
  <c r="G909"/>
  <c r="H909"/>
  <c r="F803"/>
  <c r="G803"/>
  <c r="H803"/>
  <c r="F937"/>
  <c r="G937"/>
  <c r="H937"/>
  <c r="F434"/>
  <c r="G434"/>
  <c r="H434"/>
  <c r="F257"/>
  <c r="G257"/>
  <c r="H257"/>
  <c r="F830"/>
  <c r="G830"/>
  <c r="H830"/>
  <c r="F942"/>
  <c r="G942"/>
  <c r="H942"/>
  <c r="F333"/>
  <c r="G333"/>
  <c r="H333"/>
  <c r="F932"/>
  <c r="G932"/>
  <c r="H932"/>
  <c r="F370"/>
  <c r="G370"/>
  <c r="H370"/>
  <c r="F921"/>
  <c r="G921"/>
  <c r="H921"/>
  <c r="F819"/>
  <c r="G819"/>
  <c r="H819"/>
  <c r="F951"/>
  <c r="G951"/>
  <c r="H951"/>
  <c r="F315"/>
  <c r="G315"/>
  <c r="H315"/>
  <c r="F345"/>
  <c r="G345"/>
  <c r="H345"/>
  <c r="F662"/>
  <c r="G662"/>
  <c r="H662"/>
  <c r="F807"/>
  <c r="G807"/>
  <c r="H807"/>
  <c r="F288"/>
  <c r="G288"/>
  <c r="H288"/>
  <c r="F645"/>
  <c r="G645"/>
  <c r="H645"/>
  <c r="F694"/>
  <c r="G694"/>
  <c r="H694"/>
  <c r="F957"/>
  <c r="G957"/>
  <c r="H957"/>
  <c r="F831"/>
  <c r="G831"/>
  <c r="H831"/>
  <c r="F292"/>
  <c r="G292"/>
  <c r="H292"/>
  <c r="F287"/>
  <c r="G287"/>
  <c r="H287"/>
  <c r="F490"/>
  <c r="G490"/>
  <c r="H490"/>
  <c r="F920"/>
  <c r="G920"/>
  <c r="H920"/>
  <c r="F259"/>
  <c r="G259"/>
  <c r="H259"/>
  <c r="F933"/>
  <c r="G933"/>
  <c r="H933"/>
  <c r="F750"/>
  <c r="G750"/>
  <c r="H750"/>
  <c r="F808"/>
  <c r="G808"/>
  <c r="H808"/>
  <c r="F261"/>
  <c r="G261"/>
  <c r="H261"/>
  <c r="F628"/>
  <c r="G628"/>
  <c r="H628"/>
  <c r="F928"/>
  <c r="G928"/>
  <c r="H928"/>
  <c r="F983"/>
  <c r="G983"/>
  <c r="H983"/>
  <c r="F802"/>
  <c r="G802"/>
  <c r="H802"/>
  <c r="F354"/>
  <c r="G354"/>
  <c r="H354"/>
  <c r="F902"/>
  <c r="G902"/>
  <c r="H902"/>
  <c r="F950"/>
  <c r="G950"/>
  <c r="H950"/>
  <c r="F837"/>
  <c r="G837"/>
  <c r="H837"/>
  <c r="F630"/>
  <c r="G630"/>
  <c r="H630"/>
  <c r="F290"/>
  <c r="G290"/>
  <c r="H290"/>
  <c r="F940"/>
  <c r="G940"/>
  <c r="H940"/>
  <c r="F839"/>
  <c r="G839"/>
  <c r="H839"/>
  <c r="F793"/>
  <c r="G793"/>
  <c r="H793"/>
  <c r="F425"/>
  <c r="G425"/>
  <c r="H425"/>
  <c r="F984"/>
  <c r="G984"/>
  <c r="H984"/>
  <c r="F799"/>
  <c r="G799"/>
  <c r="H799"/>
  <c r="F512"/>
  <c r="G512"/>
  <c r="H512"/>
  <c r="F473"/>
  <c r="G473"/>
  <c r="H473"/>
  <c r="F785"/>
  <c r="G785"/>
  <c r="H785"/>
  <c r="F281"/>
  <c r="G281"/>
  <c r="H281"/>
  <c r="F815"/>
  <c r="G815"/>
  <c r="H815"/>
  <c r="F767"/>
  <c r="G767"/>
  <c r="H767"/>
  <c r="F12"/>
  <c r="G12"/>
  <c r="H12"/>
  <c r="F336"/>
  <c r="G336"/>
  <c r="H336"/>
  <c r="F945"/>
  <c r="G945"/>
  <c r="H945"/>
  <c r="F741"/>
  <c r="G741"/>
  <c r="H741"/>
  <c r="F935"/>
  <c r="G935"/>
  <c r="H935"/>
  <c r="F782"/>
  <c r="G782"/>
  <c r="H782"/>
  <c r="F239"/>
  <c r="G239"/>
  <c r="H239"/>
  <c r="F569"/>
  <c r="G569"/>
  <c r="H569"/>
  <c r="F13"/>
  <c r="G13"/>
  <c r="H13"/>
  <c r="F14"/>
  <c r="G14"/>
  <c r="H14"/>
  <c r="F840"/>
  <c r="G840"/>
  <c r="H840"/>
  <c r="F913"/>
  <c r="G913"/>
  <c r="H913"/>
  <c r="F862"/>
  <c r="G862"/>
  <c r="H862"/>
  <c r="F244"/>
  <c r="G244"/>
  <c r="H244"/>
  <c r="F15"/>
  <c r="G15"/>
  <c r="H15"/>
  <c r="F744"/>
  <c r="G744"/>
  <c r="H744"/>
  <c r="F735"/>
  <c r="G735"/>
  <c r="H735"/>
  <c r="F755"/>
  <c r="G755"/>
  <c r="H755"/>
  <c r="F499"/>
  <c r="G499"/>
  <c r="H499"/>
  <c r="F881"/>
  <c r="G881"/>
  <c r="H881"/>
  <c r="F16"/>
  <c r="G16"/>
  <c r="H16"/>
  <c r="F635"/>
  <c r="G635"/>
  <c r="H635"/>
  <c r="F751"/>
  <c r="G751"/>
  <c r="H751"/>
  <c r="F915"/>
  <c r="G915"/>
  <c r="H915"/>
  <c r="F385"/>
  <c r="G385"/>
  <c r="H385"/>
  <c r="F17"/>
  <c r="G17"/>
  <c r="H17"/>
  <c r="F347"/>
  <c r="G347"/>
  <c r="H347"/>
  <c r="F263"/>
  <c r="G263"/>
  <c r="H263"/>
  <c r="F724"/>
  <c r="G724"/>
  <c r="H724"/>
  <c r="F770"/>
  <c r="G770"/>
  <c r="H770"/>
  <c r="F600"/>
  <c r="G600"/>
  <c r="H600"/>
  <c r="F264"/>
  <c r="G264"/>
  <c r="H264"/>
  <c r="F695"/>
  <c r="G695"/>
  <c r="H695"/>
  <c r="F18"/>
  <c r="G18"/>
  <c r="H18"/>
  <c r="F889"/>
  <c r="G889"/>
  <c r="H889"/>
  <c r="F871"/>
  <c r="G871"/>
  <c r="H871"/>
  <c r="F337"/>
  <c r="G337"/>
  <c r="H337"/>
  <c r="F952"/>
  <c r="G952"/>
  <c r="H952"/>
  <c r="F677"/>
  <c r="G677"/>
  <c r="H677"/>
  <c r="F377"/>
  <c r="G377"/>
  <c r="H377"/>
  <c r="F745"/>
  <c r="G745"/>
  <c r="H745"/>
  <c r="F277"/>
  <c r="G277"/>
  <c r="H277"/>
  <c r="F955"/>
  <c r="G955"/>
  <c r="H955"/>
  <c r="F294"/>
  <c r="G294"/>
  <c r="H294"/>
  <c r="F905"/>
  <c r="G905"/>
  <c r="H905"/>
  <c r="F845"/>
  <c r="G845"/>
  <c r="H845"/>
  <c r="F809"/>
  <c r="G809"/>
  <c r="H809"/>
  <c r="F929"/>
  <c r="G929"/>
  <c r="H929"/>
  <c r="F842"/>
  <c r="G842"/>
  <c r="H842"/>
  <c r="F19"/>
  <c r="G19"/>
  <c r="H19"/>
  <c r="F687"/>
  <c r="G687"/>
  <c r="H687"/>
  <c r="F20"/>
  <c r="G20"/>
  <c r="H20"/>
  <c r="F907"/>
  <c r="G907"/>
  <c r="H907"/>
  <c r="F409"/>
  <c r="G409"/>
  <c r="H409"/>
  <c r="F406"/>
  <c r="G406"/>
  <c r="H406"/>
  <c r="F579"/>
  <c r="G579"/>
  <c r="H579"/>
  <c r="F334"/>
  <c r="G334"/>
  <c r="H334"/>
  <c r="F846"/>
  <c r="G846"/>
  <c r="H846"/>
  <c r="F870"/>
  <c r="G870"/>
  <c r="H870"/>
  <c r="F317"/>
  <c r="G317"/>
  <c r="H317"/>
  <c r="F818"/>
  <c r="G818"/>
  <c r="H818"/>
  <c r="F681"/>
  <c r="G681"/>
  <c r="H681"/>
  <c r="F570"/>
  <c r="G570"/>
  <c r="H570"/>
  <c r="F503"/>
  <c r="G503"/>
  <c r="H503"/>
  <c r="F917"/>
  <c r="G917"/>
  <c r="H917"/>
  <c r="F923"/>
  <c r="G923"/>
  <c r="H923"/>
  <c r="F792"/>
  <c r="G792"/>
  <c r="H792"/>
  <c r="F327"/>
  <c r="G327"/>
  <c r="H327"/>
  <c r="F21"/>
  <c r="G21"/>
  <c r="H21"/>
  <c r="F886"/>
  <c r="G886"/>
  <c r="H886"/>
  <c r="F953"/>
  <c r="G953"/>
  <c r="H953"/>
  <c r="F835"/>
  <c r="G835"/>
  <c r="H835"/>
  <c r="F293"/>
  <c r="G293"/>
  <c r="H293"/>
  <c r="F22"/>
  <c r="G22"/>
  <c r="H22"/>
  <c r="F768"/>
  <c r="G768"/>
  <c r="H768"/>
  <c r="F911"/>
  <c r="G911"/>
  <c r="H911"/>
  <c r="F938"/>
  <c r="G938"/>
  <c r="H938"/>
  <c r="F346"/>
  <c r="G346"/>
  <c r="H346"/>
  <c r="F631"/>
  <c r="G631"/>
  <c r="H631"/>
  <c r="F680"/>
  <c r="G680"/>
  <c r="H680"/>
  <c r="F255"/>
  <c r="G255"/>
  <c r="H255"/>
  <c r="F265"/>
  <c r="G265"/>
  <c r="H265"/>
  <c r="F23"/>
  <c r="G23"/>
  <c r="H23"/>
  <c r="F934"/>
  <c r="G934"/>
  <c r="H934"/>
  <c r="F249"/>
  <c r="G249"/>
  <c r="H249"/>
  <c r="F857"/>
  <c r="G857"/>
  <c r="H857"/>
  <c r="F369"/>
  <c r="G369"/>
  <c r="H369"/>
  <c r="F323"/>
  <c r="G323"/>
  <c r="H323"/>
  <c r="F852"/>
  <c r="G852"/>
  <c r="H852"/>
  <c r="F325"/>
  <c r="G325"/>
  <c r="H325"/>
  <c r="F812"/>
  <c r="G812"/>
  <c r="H812"/>
  <c r="F834"/>
  <c r="G834"/>
  <c r="H834"/>
  <c r="F740"/>
  <c r="G740"/>
  <c r="H740"/>
  <c r="F773"/>
  <c r="G773"/>
  <c r="H773"/>
  <c r="F954"/>
  <c r="G954"/>
  <c r="H954"/>
  <c r="F849"/>
  <c r="G849"/>
  <c r="H849"/>
  <c r="F250"/>
  <c r="G250"/>
  <c r="H250"/>
  <c r="F247"/>
  <c r="G247"/>
  <c r="H247"/>
  <c r="F738"/>
  <c r="G738"/>
  <c r="H738"/>
  <c r="F601"/>
  <c r="G601"/>
  <c r="H601"/>
  <c r="F753"/>
  <c r="G753"/>
  <c r="H753"/>
  <c r="F894"/>
  <c r="G894"/>
  <c r="H894"/>
  <c r="F757"/>
  <c r="G757"/>
  <c r="H757"/>
  <c r="F254"/>
  <c r="G254"/>
  <c r="H254"/>
  <c r="F266"/>
  <c r="G266"/>
  <c r="H266"/>
  <c r="F718"/>
  <c r="G718"/>
  <c r="H718"/>
  <c r="F533"/>
  <c r="G533"/>
  <c r="H533"/>
  <c r="F916"/>
  <c r="G916"/>
  <c r="H916"/>
  <c r="F865"/>
  <c r="G865"/>
  <c r="H865"/>
  <c r="F878"/>
  <c r="G878"/>
  <c r="H878"/>
  <c r="F268"/>
  <c r="G268"/>
  <c r="H268"/>
  <c r="F545"/>
  <c r="G545"/>
  <c r="H545"/>
  <c r="F253"/>
  <c r="G253"/>
  <c r="H253"/>
  <c r="F414"/>
  <c r="G414"/>
  <c r="H414"/>
  <c r="F666"/>
  <c r="G666"/>
  <c r="H666"/>
  <c r="F806"/>
  <c r="G806"/>
  <c r="H806"/>
  <c r="F868"/>
  <c r="G868"/>
  <c r="H868"/>
  <c r="F877"/>
  <c r="G877"/>
  <c r="H877"/>
  <c r="F272"/>
  <c r="G272"/>
  <c r="H272"/>
  <c r="F273"/>
  <c r="G273"/>
  <c r="H273"/>
  <c r="F483"/>
  <c r="G483"/>
  <c r="H483"/>
  <c r="F908"/>
  <c r="G908"/>
  <c r="H908"/>
  <c r="F947"/>
  <c r="G947"/>
  <c r="H947"/>
  <c r="F24"/>
  <c r="G24"/>
  <c r="H24"/>
  <c r="F25"/>
  <c r="G25"/>
  <c r="H25"/>
  <c r="F252"/>
  <c r="G252"/>
  <c r="H252"/>
  <c r="F827"/>
  <c r="G827"/>
  <c r="H827"/>
  <c r="F324"/>
  <c r="G324"/>
  <c r="H324"/>
  <c r="F814"/>
  <c r="G814"/>
  <c r="H814"/>
  <c r="F860"/>
  <c r="G860"/>
  <c r="H860"/>
  <c r="F887"/>
  <c r="G887"/>
  <c r="H887"/>
  <c r="F314"/>
  <c r="G314"/>
  <c r="H314"/>
  <c r="F858"/>
  <c r="G858"/>
  <c r="H858"/>
  <c r="F573"/>
  <c r="G573"/>
  <c r="H573"/>
  <c r="F26"/>
  <c r="G26"/>
  <c r="H26"/>
  <c r="F824"/>
  <c r="G824"/>
  <c r="H824"/>
  <c r="F898"/>
  <c r="G898"/>
  <c r="H898"/>
  <c r="F713"/>
  <c r="G713"/>
  <c r="H713"/>
  <c r="F841"/>
  <c r="G841"/>
  <c r="H841"/>
  <c r="F355"/>
  <c r="G355"/>
  <c r="H355"/>
  <c r="F27"/>
  <c r="G27"/>
  <c r="H27"/>
  <c r="F885"/>
  <c r="G885"/>
  <c r="H885"/>
  <c r="F283"/>
  <c r="G283"/>
  <c r="H283"/>
  <c r="F301"/>
  <c r="G301"/>
  <c r="H301"/>
  <c r="F429"/>
  <c r="G429"/>
  <c r="H429"/>
  <c r="F919"/>
  <c r="G919"/>
  <c r="H919"/>
  <c r="F706"/>
  <c r="G706"/>
  <c r="H706"/>
  <c r="F350"/>
  <c r="G350"/>
  <c r="H350"/>
  <c r="F749"/>
  <c r="G749"/>
  <c r="H749"/>
  <c r="F28"/>
  <c r="G28"/>
  <c r="H28"/>
  <c r="F715"/>
  <c r="G715"/>
  <c r="H715"/>
  <c r="F401"/>
  <c r="G401"/>
  <c r="H401"/>
  <c r="F256"/>
  <c r="G256"/>
  <c r="H256"/>
  <c r="F297"/>
  <c r="G297"/>
  <c r="H297"/>
  <c r="F298"/>
  <c r="G298"/>
  <c r="H298"/>
  <c r="F759"/>
  <c r="G759"/>
  <c r="H759"/>
  <c r="F260"/>
  <c r="G260"/>
  <c r="H260"/>
  <c r="F383"/>
  <c r="G383"/>
  <c r="H383"/>
  <c r="F302"/>
  <c r="G302"/>
  <c r="H302"/>
  <c r="F376"/>
  <c r="G376"/>
  <c r="H376"/>
  <c r="F883"/>
  <c r="G883"/>
  <c r="H883"/>
  <c r="F836"/>
  <c r="G836"/>
  <c r="H836"/>
  <c r="F394"/>
  <c r="G394"/>
  <c r="H394"/>
  <c r="F606"/>
  <c r="G606"/>
  <c r="H606"/>
  <c r="F29"/>
  <c r="G29"/>
  <c r="H29"/>
  <c r="F542"/>
  <c r="G542"/>
  <c r="H542"/>
  <c r="F821"/>
  <c r="G821"/>
  <c r="H821"/>
  <c r="F475"/>
  <c r="G475"/>
  <c r="H475"/>
  <c r="F847"/>
  <c r="G847"/>
  <c r="H847"/>
  <c r="F311"/>
  <c r="G311"/>
  <c r="H311"/>
  <c r="F30"/>
  <c r="G30"/>
  <c r="H30"/>
  <c r="F696"/>
  <c r="G696"/>
  <c r="H696"/>
  <c r="F31"/>
  <c r="G31"/>
  <c r="H31"/>
  <c r="F316"/>
  <c r="G316"/>
  <c r="H316"/>
  <c r="F974"/>
  <c r="G974"/>
  <c r="H974"/>
  <c r="F32"/>
  <c r="G32"/>
  <c r="H32"/>
  <c r="F617"/>
  <c r="G617"/>
  <c r="H617"/>
  <c r="F500"/>
  <c r="G500"/>
  <c r="H500"/>
  <c r="F918"/>
  <c r="G918"/>
  <c r="H918"/>
  <c r="F513"/>
  <c r="G513"/>
  <c r="H513"/>
  <c r="F899"/>
  <c r="G899"/>
  <c r="H899"/>
  <c r="F979"/>
  <c r="G979"/>
  <c r="H979"/>
  <c r="F655"/>
  <c r="G655"/>
  <c r="H655"/>
  <c r="F271"/>
  <c r="G271"/>
  <c r="H271"/>
  <c r="F360"/>
  <c r="G360"/>
  <c r="H360"/>
  <c r="F969"/>
  <c r="G969"/>
  <c r="H969"/>
  <c r="F922"/>
  <c r="G922"/>
  <c r="H922"/>
  <c r="F892"/>
  <c r="G892"/>
  <c r="H892"/>
  <c r="F520"/>
  <c r="G520"/>
  <c r="H520"/>
  <c r="F882"/>
  <c r="G882"/>
  <c r="H882"/>
  <c r="F981"/>
  <c r="G981"/>
  <c r="H981"/>
  <c r="F825"/>
  <c r="G825"/>
  <c r="H825"/>
  <c r="F926"/>
  <c r="G926"/>
  <c r="H926"/>
  <c r="F335"/>
  <c r="G335"/>
  <c r="H335"/>
  <c r="F927"/>
  <c r="G927"/>
  <c r="H927"/>
  <c r="F823"/>
  <c r="G823"/>
  <c r="H823"/>
  <c r="F879"/>
  <c r="G879"/>
  <c r="H879"/>
  <c r="F523"/>
  <c r="G523"/>
  <c r="H523"/>
  <c r="F779"/>
  <c r="G779"/>
  <c r="H779"/>
  <c r="F349"/>
  <c r="G349"/>
  <c r="H349"/>
  <c r="F340"/>
  <c r="G340"/>
  <c r="H340"/>
  <c r="F864"/>
  <c r="G864"/>
  <c r="H864"/>
  <c r="F519"/>
  <c r="G519"/>
  <c r="H519"/>
  <c r="F975"/>
  <c r="G975"/>
  <c r="H975"/>
  <c r="F875"/>
  <c r="G875"/>
  <c r="H875"/>
  <c r="F496"/>
  <c r="G496"/>
  <c r="H496"/>
  <c r="F453"/>
  <c r="G453"/>
  <c r="H453"/>
  <c r="F303"/>
  <c r="G303"/>
  <c r="H303"/>
  <c r="F322"/>
  <c r="G322"/>
  <c r="H322"/>
  <c r="F365"/>
  <c r="G365"/>
  <c r="H365"/>
  <c r="F280"/>
  <c r="G280"/>
  <c r="H280"/>
  <c r="F980"/>
  <c r="G980"/>
  <c r="H980"/>
  <c r="F716"/>
  <c r="G716"/>
  <c r="H716"/>
  <c r="F575"/>
  <c r="G575"/>
  <c r="H575"/>
  <c r="F330"/>
  <c r="G330"/>
  <c r="H330"/>
  <c r="F688"/>
  <c r="G688"/>
  <c r="H688"/>
  <c r="F393"/>
  <c r="G393"/>
  <c r="H393"/>
  <c r="F33"/>
  <c r="G33"/>
  <c r="H33"/>
  <c r="F719"/>
  <c r="G719"/>
  <c r="H719"/>
  <c r="F465"/>
  <c r="G465"/>
  <c r="H465"/>
  <c r="F495"/>
  <c r="G495"/>
  <c r="H495"/>
  <c r="F276"/>
  <c r="G276"/>
  <c r="H276"/>
  <c r="F331"/>
  <c r="G331"/>
  <c r="H331"/>
  <c r="F765"/>
  <c r="G765"/>
  <c r="H765"/>
  <c r="F754"/>
  <c r="G754"/>
  <c r="H754"/>
  <c r="F448"/>
  <c r="G448"/>
  <c r="H448"/>
  <c r="F34"/>
  <c r="G34"/>
  <c r="H34"/>
  <c r="F576"/>
  <c r="G576"/>
  <c r="H576"/>
  <c r="F514"/>
  <c r="G514"/>
  <c r="H514"/>
  <c r="F843"/>
  <c r="G843"/>
  <c r="H843"/>
  <c r="F910"/>
  <c r="G910"/>
  <c r="H910"/>
  <c r="F416"/>
  <c r="G416"/>
  <c r="H416"/>
  <c r="F35"/>
  <c r="G35"/>
  <c r="H35"/>
  <c r="F36"/>
  <c r="G36"/>
  <c r="H36"/>
  <c r="F659"/>
  <c r="G659"/>
  <c r="H659"/>
  <c r="F511"/>
  <c r="G511"/>
  <c r="H511"/>
  <c r="F854"/>
  <c r="G854"/>
  <c r="H854"/>
  <c r="F37"/>
  <c r="G37"/>
  <c r="H37"/>
  <c r="F504"/>
  <c r="G504"/>
  <c r="H504"/>
  <c r="F38"/>
  <c r="G38"/>
  <c r="H38"/>
  <c r="F684"/>
  <c r="G684"/>
  <c r="H684"/>
  <c r="F386"/>
  <c r="G386"/>
  <c r="H386"/>
  <c r="F517"/>
  <c r="G517"/>
  <c r="H517"/>
  <c r="F651"/>
  <c r="G651"/>
  <c r="H651"/>
  <c r="F848"/>
  <c r="G848"/>
  <c r="H848"/>
  <c r="F39"/>
  <c r="G39"/>
  <c r="H39"/>
  <c r="F906"/>
  <c r="G906"/>
  <c r="H906"/>
  <c r="F464"/>
  <c r="G464"/>
  <c r="H464"/>
  <c r="F733"/>
  <c r="G733"/>
  <c r="H733"/>
  <c r="F564"/>
  <c r="G564"/>
  <c r="H564"/>
  <c r="F447"/>
  <c r="G447"/>
  <c r="H447"/>
  <c r="F565"/>
  <c r="G565"/>
  <c r="H565"/>
  <c r="F556"/>
  <c r="G556"/>
  <c r="H556"/>
  <c r="F364"/>
  <c r="G364"/>
  <c r="H364"/>
  <c r="F725"/>
  <c r="G725"/>
  <c r="H725"/>
  <c r="F976"/>
  <c r="G976"/>
  <c r="H976"/>
  <c r="F454"/>
  <c r="G454"/>
  <c r="H454"/>
  <c r="F275"/>
  <c r="G275"/>
  <c r="H275"/>
  <c r="F374"/>
  <c r="G374"/>
  <c r="H374"/>
  <c r="F593"/>
  <c r="G593"/>
  <c r="H593"/>
  <c r="F332"/>
  <c r="G332"/>
  <c r="H332"/>
  <c r="F40"/>
  <c r="G40"/>
  <c r="H40"/>
  <c r="F351"/>
  <c r="G351"/>
  <c r="H351"/>
  <c r="F805"/>
  <c r="G805"/>
  <c r="H805"/>
  <c r="F400"/>
  <c r="G400"/>
  <c r="H400"/>
  <c r="F701"/>
  <c r="G701"/>
  <c r="H701"/>
  <c r="F521"/>
  <c r="G521"/>
  <c r="H521"/>
  <c r="F737"/>
  <c r="G737"/>
  <c r="H737"/>
  <c r="F900"/>
  <c r="G900"/>
  <c r="H900"/>
  <c r="F395"/>
  <c r="G395"/>
  <c r="H395"/>
  <c r="F463"/>
  <c r="G463"/>
  <c r="H463"/>
  <c r="F901"/>
  <c r="G901"/>
  <c r="H901"/>
  <c r="F679"/>
  <c r="G679"/>
  <c r="H679"/>
  <c r="F736"/>
  <c r="G736"/>
  <c r="H736"/>
  <c r="F430"/>
  <c r="G430"/>
  <c r="H430"/>
  <c r="F468"/>
  <c r="G468"/>
  <c r="H468"/>
  <c r="F944"/>
  <c r="G944"/>
  <c r="H944"/>
  <c r="F477"/>
  <c r="G477"/>
  <c r="H477"/>
  <c r="F41"/>
  <c r="G41"/>
  <c r="H41"/>
  <c r="F368"/>
  <c r="G368"/>
  <c r="H368"/>
  <c r="F310"/>
  <c r="G310"/>
  <c r="H310"/>
  <c r="F948"/>
  <c r="G948"/>
  <c r="H948"/>
  <c r="F433"/>
  <c r="G433"/>
  <c r="H433"/>
  <c r="F387"/>
  <c r="G387"/>
  <c r="H387"/>
  <c r="F689"/>
  <c r="G689"/>
  <c r="H689"/>
  <c r="F482"/>
  <c r="G482"/>
  <c r="H482"/>
  <c r="F419"/>
  <c r="G419"/>
  <c r="H419"/>
  <c r="F466"/>
  <c r="G466"/>
  <c r="H466"/>
  <c r="F562"/>
  <c r="G562"/>
  <c r="H562"/>
  <c r="F42"/>
  <c r="G42"/>
  <c r="H42"/>
  <c r="F730"/>
  <c r="G730"/>
  <c r="H730"/>
  <c r="F43"/>
  <c r="G43"/>
  <c r="H43"/>
  <c r="F471"/>
  <c r="G471"/>
  <c r="H471"/>
  <c r="F778"/>
  <c r="G778"/>
  <c r="H778"/>
  <c r="F343"/>
  <c r="G343"/>
  <c r="H343"/>
  <c r="F460"/>
  <c r="G460"/>
  <c r="H460"/>
  <c r="F667"/>
  <c r="G667"/>
  <c r="H667"/>
  <c r="F717"/>
  <c r="G717"/>
  <c r="H717"/>
  <c r="F791"/>
  <c r="G791"/>
  <c r="H791"/>
  <c r="F668"/>
  <c r="G668"/>
  <c r="H668"/>
  <c r="F423"/>
  <c r="G423"/>
  <c r="H423"/>
  <c r="F669"/>
  <c r="G669"/>
  <c r="H669"/>
  <c r="F424"/>
  <c r="G424"/>
  <c r="H424"/>
  <c r="F543"/>
  <c r="G543"/>
  <c r="H543"/>
  <c r="F712"/>
  <c r="G712"/>
  <c r="H712"/>
  <c r="F408"/>
  <c r="G408"/>
  <c r="H408"/>
  <c r="F722"/>
  <c r="G722"/>
  <c r="H722"/>
  <c r="F832"/>
  <c r="G832"/>
  <c r="H832"/>
  <c r="F485"/>
  <c r="G485"/>
  <c r="H485"/>
  <c r="F486"/>
  <c r="G486"/>
  <c r="H486"/>
  <c r="F457"/>
  <c r="G457"/>
  <c r="H457"/>
  <c r="F427"/>
  <c r="G427"/>
  <c r="H427"/>
  <c r="F472"/>
  <c r="G472"/>
  <c r="H472"/>
  <c r="F571"/>
  <c r="G571"/>
  <c r="H571"/>
  <c r="F540"/>
  <c r="G540"/>
  <c r="H540"/>
  <c r="F641"/>
  <c r="G641"/>
  <c r="H641"/>
  <c r="F890"/>
  <c r="G890"/>
  <c r="H890"/>
  <c r="F891"/>
  <c r="G891"/>
  <c r="H891"/>
  <c r="F817"/>
  <c r="G817"/>
  <c r="H817"/>
  <c r="F422"/>
  <c r="G422"/>
  <c r="H422"/>
  <c r="F404"/>
  <c r="G404"/>
  <c r="H404"/>
  <c r="F476"/>
  <c r="G476"/>
  <c r="H476"/>
  <c r="F320"/>
  <c r="G320"/>
  <c r="H320"/>
  <c r="F431"/>
  <c r="G431"/>
  <c r="H431"/>
  <c r="F707"/>
  <c r="G707"/>
  <c r="H707"/>
  <c r="F450"/>
  <c r="G450"/>
  <c r="H450"/>
  <c r="F833"/>
  <c r="G833"/>
  <c r="H833"/>
  <c r="F804"/>
  <c r="G804"/>
  <c r="H804"/>
  <c r="F708"/>
  <c r="G708"/>
  <c r="H708"/>
  <c r="F734"/>
  <c r="G734"/>
  <c r="H734"/>
  <c r="F474"/>
  <c r="G474"/>
  <c r="H474"/>
  <c r="F758"/>
  <c r="G758"/>
  <c r="H758"/>
  <c r="F673"/>
  <c r="G673"/>
  <c r="H673"/>
  <c r="F893"/>
  <c r="G893"/>
  <c r="H893"/>
  <c r="F362"/>
  <c r="G362"/>
  <c r="H362"/>
  <c r="F625"/>
  <c r="G625"/>
  <c r="H625"/>
  <c r="F743"/>
  <c r="G743"/>
  <c r="H743"/>
  <c r="F366"/>
  <c r="G366"/>
  <c r="H366"/>
  <c r="F44"/>
  <c r="G44"/>
  <c r="H44"/>
  <c r="F566"/>
  <c r="G566"/>
  <c r="H566"/>
  <c r="F45"/>
  <c r="G45"/>
  <c r="H45"/>
  <c r="F46"/>
  <c r="G46"/>
  <c r="H46"/>
  <c r="F402"/>
  <c r="G402"/>
  <c r="H402"/>
  <c r="F378"/>
  <c r="G378"/>
  <c r="H378"/>
  <c r="F458"/>
  <c r="G458"/>
  <c r="H458"/>
  <c r="F455"/>
  <c r="G455"/>
  <c r="H455"/>
  <c r="F258"/>
  <c r="G258"/>
  <c r="H258"/>
  <c r="F411"/>
  <c r="G411"/>
  <c r="H411"/>
  <c r="F584"/>
  <c r="G584"/>
  <c r="H584"/>
  <c r="F555"/>
  <c r="G555"/>
  <c r="H555"/>
  <c r="F794"/>
  <c r="G794"/>
  <c r="H794"/>
  <c r="F527"/>
  <c r="G527"/>
  <c r="H527"/>
  <c r="F47"/>
  <c r="G47"/>
  <c r="H47"/>
  <c r="F417"/>
  <c r="G417"/>
  <c r="H417"/>
  <c r="F678"/>
  <c r="G678"/>
  <c r="H678"/>
  <c r="F284"/>
  <c r="G284"/>
  <c r="H284"/>
  <c r="F739"/>
  <c r="G739"/>
  <c r="H739"/>
  <c r="F418"/>
  <c r="G418"/>
  <c r="H418"/>
  <c r="F381"/>
  <c r="G381"/>
  <c r="H381"/>
  <c r="F308"/>
  <c r="G308"/>
  <c r="H308"/>
  <c r="F382"/>
  <c r="G382"/>
  <c r="H382"/>
  <c r="F709"/>
  <c r="G709"/>
  <c r="H709"/>
  <c r="F710"/>
  <c r="G710"/>
  <c r="H710"/>
  <c r="F397"/>
  <c r="G397"/>
  <c r="H397"/>
  <c r="F896"/>
  <c r="G896"/>
  <c r="H896"/>
  <c r="F629"/>
  <c r="G629"/>
  <c r="H629"/>
  <c r="F959"/>
  <c r="G959"/>
  <c r="H959"/>
  <c r="F410"/>
  <c r="G410"/>
  <c r="H410"/>
  <c r="F518"/>
  <c r="G518"/>
  <c r="H518"/>
  <c r="F670"/>
  <c r="G670"/>
  <c r="H670"/>
  <c r="F798"/>
  <c r="G798"/>
  <c r="H798"/>
  <c r="F594"/>
  <c r="G594"/>
  <c r="H594"/>
  <c r="F371"/>
  <c r="G371"/>
  <c r="H371"/>
  <c r="F446"/>
  <c r="G446"/>
  <c r="H446"/>
  <c r="F671"/>
  <c r="G671"/>
  <c r="H671"/>
  <c r="F838"/>
  <c r="G838"/>
  <c r="H838"/>
  <c r="F888"/>
  <c r="G888"/>
  <c r="H888"/>
  <c r="F48"/>
  <c r="G48"/>
  <c r="H48"/>
  <c r="F49"/>
  <c r="G49"/>
  <c r="H49"/>
  <c r="F462"/>
  <c r="G462"/>
  <c r="H462"/>
  <c r="F452"/>
  <c r="G452"/>
  <c r="H452"/>
  <c r="F435"/>
  <c r="G435"/>
  <c r="H435"/>
  <c r="F702"/>
  <c r="G702"/>
  <c r="H702"/>
  <c r="F306"/>
  <c r="G306"/>
  <c r="H306"/>
  <c r="F683"/>
  <c r="G683"/>
  <c r="H683"/>
  <c r="F50"/>
  <c r="G50"/>
  <c r="H50"/>
  <c r="F703"/>
  <c r="G703"/>
  <c r="H703"/>
  <c r="F590"/>
  <c r="G590"/>
  <c r="H590"/>
  <c r="F546"/>
  <c r="G546"/>
  <c r="H546"/>
  <c r="F51"/>
  <c r="G51"/>
  <c r="H51"/>
  <c r="F547"/>
  <c r="G547"/>
  <c r="H547"/>
  <c r="F388"/>
  <c r="G388"/>
  <c r="H388"/>
  <c r="F396"/>
  <c r="G396"/>
  <c r="H396"/>
  <c r="F451"/>
  <c r="G451"/>
  <c r="H451"/>
  <c r="F682"/>
  <c r="G682"/>
  <c r="H682"/>
  <c r="F727"/>
  <c r="G727"/>
  <c r="H727"/>
  <c r="F52"/>
  <c r="G52"/>
  <c r="H52"/>
  <c r="F728"/>
  <c r="G728"/>
  <c r="H728"/>
  <c r="F699"/>
  <c r="G699"/>
  <c r="H699"/>
  <c r="F729"/>
  <c r="G729"/>
  <c r="H729"/>
  <c r="F445"/>
  <c r="G445"/>
  <c r="H445"/>
  <c r="F456"/>
  <c r="G456"/>
  <c r="H456"/>
  <c r="F653"/>
  <c r="G653"/>
  <c r="H653"/>
  <c r="F443"/>
  <c r="G443"/>
  <c r="H443"/>
  <c r="F415"/>
  <c r="G415"/>
  <c r="H415"/>
  <c r="F711"/>
  <c r="G711"/>
  <c r="H711"/>
  <c r="F459"/>
  <c r="G459"/>
  <c r="H459"/>
  <c r="F412"/>
  <c r="G412"/>
  <c r="H412"/>
  <c r="F674"/>
  <c r="G674"/>
  <c r="H674"/>
  <c r="F621"/>
  <c r="G621"/>
  <c r="H621"/>
  <c r="F529"/>
  <c r="G529"/>
  <c r="H529"/>
  <c r="F357"/>
  <c r="G357"/>
  <c r="H357"/>
  <c r="F440"/>
  <c r="G440"/>
  <c r="H440"/>
  <c r="F561"/>
  <c r="G561"/>
  <c r="H561"/>
  <c r="F413"/>
  <c r="G413"/>
  <c r="H413"/>
  <c r="F420"/>
  <c r="G420"/>
  <c r="H420"/>
  <c r="F53"/>
  <c r="G53"/>
  <c r="H53"/>
  <c r="F686"/>
  <c r="G686"/>
  <c r="H686"/>
  <c r="F663"/>
  <c r="G663"/>
  <c r="H663"/>
  <c r="F664"/>
  <c r="G664"/>
  <c r="H664"/>
  <c r="F54"/>
  <c r="G54"/>
  <c r="H54"/>
  <c r="F437"/>
  <c r="G437"/>
  <c r="H437"/>
  <c r="F421"/>
  <c r="G421"/>
  <c r="H421"/>
  <c r="F438"/>
  <c r="G438"/>
  <c r="H438"/>
  <c r="F642"/>
  <c r="G642"/>
  <c r="H642"/>
  <c r="F665"/>
  <c r="G665"/>
  <c r="H665"/>
  <c r="F943"/>
  <c r="G943"/>
  <c r="H943"/>
  <c r="F358"/>
  <c r="G358"/>
  <c r="H358"/>
  <c r="F654"/>
  <c r="G654"/>
  <c r="H654"/>
  <c r="F867"/>
  <c r="G867"/>
  <c r="H867"/>
  <c r="F469"/>
  <c r="G469"/>
  <c r="H469"/>
  <c r="F55"/>
  <c r="G55"/>
  <c r="H55"/>
  <c r="F481"/>
  <c r="G481"/>
  <c r="H481"/>
  <c r="F607"/>
  <c r="G607"/>
  <c r="H607"/>
  <c r="F328"/>
  <c r="G328"/>
  <c r="H328"/>
  <c r="F574"/>
  <c r="G574"/>
  <c r="H574"/>
  <c r="F342"/>
  <c r="G342"/>
  <c r="H342"/>
  <c r="F363"/>
  <c r="G363"/>
  <c r="H363"/>
  <c r="F797"/>
  <c r="G797"/>
  <c r="H797"/>
  <c r="F595"/>
  <c r="G595"/>
  <c r="H595"/>
  <c r="F596"/>
  <c r="G596"/>
  <c r="H596"/>
  <c r="F731"/>
  <c r="G731"/>
  <c r="H731"/>
  <c r="F589"/>
  <c r="G589"/>
  <c r="H589"/>
  <c r="F675"/>
  <c r="G675"/>
  <c r="H675"/>
  <c r="F693"/>
  <c r="G693"/>
  <c r="H693"/>
  <c r="F620"/>
  <c r="G620"/>
  <c r="H620"/>
  <c r="F723"/>
  <c r="G723"/>
  <c r="H723"/>
  <c r="F813"/>
  <c r="G813"/>
  <c r="H813"/>
  <c r="F541"/>
  <c r="G541"/>
  <c r="H541"/>
  <c r="F690"/>
  <c r="G690"/>
  <c r="H690"/>
  <c r="F643"/>
  <c r="G643"/>
  <c r="H643"/>
  <c r="F56"/>
  <c r="G56"/>
  <c r="H56"/>
  <c r="F57"/>
  <c r="G57"/>
  <c r="H57"/>
  <c r="F661"/>
  <c r="G661"/>
  <c r="H661"/>
  <c r="F436"/>
  <c r="G436"/>
  <c r="H436"/>
  <c r="F372"/>
  <c r="G372"/>
  <c r="H372"/>
  <c r="F444"/>
  <c r="G444"/>
  <c r="H444"/>
  <c r="F897"/>
  <c r="G897"/>
  <c r="H897"/>
  <c r="F58"/>
  <c r="G58"/>
  <c r="H58"/>
  <c r="F656"/>
  <c r="G656"/>
  <c r="H656"/>
  <c r="F705"/>
  <c r="G705"/>
  <c r="H705"/>
  <c r="F59"/>
  <c r="G59"/>
  <c r="H59"/>
  <c r="F567"/>
  <c r="G567"/>
  <c r="H567"/>
  <c r="F602"/>
  <c r="G602"/>
  <c r="H602"/>
  <c r="F657"/>
  <c r="G657"/>
  <c r="H657"/>
  <c r="F442"/>
  <c r="G442"/>
  <c r="H442"/>
  <c r="F720"/>
  <c r="G720"/>
  <c r="H720"/>
  <c r="F603"/>
  <c r="G603"/>
  <c r="H603"/>
  <c r="F649"/>
  <c r="G649"/>
  <c r="H649"/>
  <c r="F60"/>
  <c r="G60"/>
  <c r="H60"/>
  <c r="F650"/>
  <c r="G650"/>
  <c r="H650"/>
  <c r="F646"/>
  <c r="G646"/>
  <c r="H646"/>
  <c r="F61"/>
  <c r="G61"/>
  <c r="H61"/>
  <c r="F583"/>
  <c r="G583"/>
  <c r="H583"/>
  <c r="F522"/>
  <c r="G522"/>
  <c r="H522"/>
  <c r="F304"/>
  <c r="G304"/>
  <c r="H304"/>
  <c r="F769"/>
  <c r="G769"/>
  <c r="H769"/>
  <c r="F62"/>
  <c r="G62"/>
  <c r="H62"/>
  <c r="F613"/>
  <c r="G613"/>
  <c r="H613"/>
  <c r="F63"/>
  <c r="G63"/>
  <c r="H63"/>
  <c r="F614"/>
  <c r="G614"/>
  <c r="H614"/>
  <c r="F608"/>
  <c r="G608"/>
  <c r="H608"/>
  <c r="F636"/>
  <c r="G636"/>
  <c r="H636"/>
  <c r="F461"/>
  <c r="G461"/>
  <c r="H461"/>
  <c r="F783"/>
  <c r="G783"/>
  <c r="H783"/>
  <c r="F691"/>
  <c r="G691"/>
  <c r="H691"/>
  <c r="F637"/>
  <c r="G637"/>
  <c r="H637"/>
  <c r="F764"/>
  <c r="G764"/>
  <c r="H764"/>
  <c r="F844"/>
  <c r="G844"/>
  <c r="H844"/>
  <c r="F866"/>
  <c r="G866"/>
  <c r="H866"/>
  <c r="F597"/>
  <c r="G597"/>
  <c r="H597"/>
  <c r="F685"/>
  <c r="G685"/>
  <c r="H685"/>
  <c r="F632"/>
  <c r="G632"/>
  <c r="H632"/>
  <c r="F598"/>
  <c r="G598"/>
  <c r="H598"/>
  <c r="F64"/>
  <c r="G64"/>
  <c r="H64"/>
  <c r="F876"/>
  <c r="G876"/>
  <c r="H876"/>
  <c r="F633"/>
  <c r="G633"/>
  <c r="H633"/>
  <c r="F65"/>
  <c r="G65"/>
  <c r="H65"/>
  <c r="F850"/>
  <c r="G850"/>
  <c r="H850"/>
  <c r="F544"/>
  <c r="G544"/>
  <c r="H544"/>
  <c r="F356"/>
  <c r="G356"/>
  <c r="H356"/>
  <c r="F626"/>
  <c r="G626"/>
  <c r="H626"/>
  <c r="F66"/>
  <c r="G66"/>
  <c r="H66"/>
  <c r="F67"/>
  <c r="G67"/>
  <c r="H67"/>
  <c r="F627"/>
  <c r="G627"/>
  <c r="H627"/>
  <c r="F588"/>
  <c r="G588"/>
  <c r="H588"/>
  <c r="F652"/>
  <c r="G652"/>
  <c r="H652"/>
  <c r="F68"/>
  <c r="G68"/>
  <c r="H68"/>
  <c r="F647"/>
  <c r="G647"/>
  <c r="H647"/>
  <c r="F300"/>
  <c r="G300"/>
  <c r="H300"/>
  <c r="F742"/>
  <c r="G742"/>
  <c r="H742"/>
  <c r="F312"/>
  <c r="G312"/>
  <c r="H312"/>
  <c r="F534"/>
  <c r="G534"/>
  <c r="H534"/>
  <c r="F616"/>
  <c r="G616"/>
  <c r="H616"/>
  <c r="F611"/>
  <c r="G611"/>
  <c r="H611"/>
  <c r="F676"/>
  <c r="G676"/>
  <c r="H676"/>
  <c r="F69"/>
  <c r="G69"/>
  <c r="H69"/>
  <c r="F70"/>
  <c r="G70"/>
  <c r="H70"/>
  <c r="F530"/>
  <c r="G530"/>
  <c r="H530"/>
  <c r="F774"/>
  <c r="G774"/>
  <c r="H774"/>
  <c r="F392"/>
  <c r="G392"/>
  <c r="H392"/>
  <c r="F644"/>
  <c r="G644"/>
  <c r="H644"/>
  <c r="F604"/>
  <c r="G604"/>
  <c r="H604"/>
  <c r="F71"/>
  <c r="G71"/>
  <c r="H71"/>
  <c r="F672"/>
  <c r="G672"/>
  <c r="H672"/>
  <c r="F557"/>
  <c r="G557"/>
  <c r="H557"/>
  <c r="F72"/>
  <c r="G72"/>
  <c r="H72"/>
  <c r="F558"/>
  <c r="G558"/>
  <c r="H558"/>
  <c r="F559"/>
  <c r="G559"/>
  <c r="H559"/>
  <c r="F480"/>
  <c r="G480"/>
  <c r="H480"/>
  <c r="F560"/>
  <c r="G560"/>
  <c r="H560"/>
  <c r="F605"/>
  <c r="G605"/>
  <c r="H605"/>
  <c r="F692"/>
  <c r="G692"/>
  <c r="H692"/>
  <c r="F73"/>
  <c r="G73"/>
  <c r="H73"/>
  <c r="F760"/>
  <c r="G760"/>
  <c r="H760"/>
  <c r="F478"/>
  <c r="G478"/>
  <c r="H478"/>
  <c r="F591"/>
  <c r="G591"/>
  <c r="H591"/>
  <c r="F74"/>
  <c r="G74"/>
  <c r="H74"/>
  <c r="F623"/>
  <c r="G623"/>
  <c r="H623"/>
  <c r="F624"/>
  <c r="G624"/>
  <c r="H624"/>
  <c r="F581"/>
  <c r="G581"/>
  <c r="H581"/>
  <c r="F535"/>
  <c r="G535"/>
  <c r="H535"/>
  <c r="F582"/>
  <c r="G582"/>
  <c r="H582"/>
  <c r="F536"/>
  <c r="G536"/>
  <c r="H536"/>
  <c r="F326"/>
  <c r="G326"/>
  <c r="H326"/>
  <c r="F75"/>
  <c r="G75"/>
  <c r="H75"/>
  <c r="F76"/>
  <c r="G76"/>
  <c r="H76"/>
  <c r="F615"/>
  <c r="G615"/>
  <c r="H615"/>
  <c r="F648"/>
  <c r="G648"/>
  <c r="H648"/>
  <c r="F398"/>
  <c r="G398"/>
  <c r="H398"/>
  <c r="F399"/>
  <c r="G399"/>
  <c r="H399"/>
  <c r="F77"/>
  <c r="G77"/>
  <c r="H77"/>
  <c r="F609"/>
  <c r="G609"/>
  <c r="H609"/>
  <c r="F747"/>
  <c r="G747"/>
  <c r="H747"/>
  <c r="F526"/>
  <c r="G526"/>
  <c r="H526"/>
  <c r="F563"/>
  <c r="G563"/>
  <c r="H563"/>
  <c r="F78"/>
  <c r="G78"/>
  <c r="H78"/>
  <c r="F610"/>
  <c r="G610"/>
  <c r="H610"/>
  <c r="F79"/>
  <c r="G79"/>
  <c r="H79"/>
  <c r="F80"/>
  <c r="G80"/>
  <c r="H80"/>
  <c r="F548"/>
  <c r="G548"/>
  <c r="H548"/>
  <c r="F341"/>
  <c r="G341"/>
  <c r="H341"/>
  <c r="F700"/>
  <c r="G700"/>
  <c r="H700"/>
  <c r="F549"/>
  <c r="G549"/>
  <c r="H549"/>
  <c r="F599"/>
  <c r="G599"/>
  <c r="H599"/>
  <c r="F550"/>
  <c r="G550"/>
  <c r="H550"/>
  <c r="F551"/>
  <c r="G551"/>
  <c r="H551"/>
  <c r="F552"/>
  <c r="G552"/>
  <c r="H552"/>
  <c r="F81"/>
  <c r="G81"/>
  <c r="H81"/>
  <c r="F441"/>
  <c r="G441"/>
  <c r="H441"/>
  <c r="F509"/>
  <c r="G509"/>
  <c r="H509"/>
  <c r="F585"/>
  <c r="G585"/>
  <c r="H585"/>
  <c r="F586"/>
  <c r="G586"/>
  <c r="H586"/>
  <c r="F510"/>
  <c r="G510"/>
  <c r="H510"/>
  <c r="F537"/>
  <c r="G537"/>
  <c r="H537"/>
  <c r="F82"/>
  <c r="G82"/>
  <c r="H82"/>
  <c r="F587"/>
  <c r="G587"/>
  <c r="H587"/>
  <c r="F487"/>
  <c r="G487"/>
  <c r="H487"/>
  <c r="F83"/>
  <c r="G83"/>
  <c r="H83"/>
  <c r="F488"/>
  <c r="G488"/>
  <c r="H488"/>
  <c r="F489"/>
  <c r="G489"/>
  <c r="H489"/>
  <c r="F531"/>
  <c r="G531"/>
  <c r="H531"/>
  <c r="F84"/>
  <c r="G84"/>
  <c r="H84"/>
  <c r="F577"/>
  <c r="G577"/>
  <c r="H577"/>
  <c r="F622"/>
  <c r="G622"/>
  <c r="H622"/>
  <c r="F498"/>
  <c r="G498"/>
  <c r="H498"/>
  <c r="F658"/>
  <c r="G658"/>
  <c r="H658"/>
  <c r="F578"/>
  <c r="G578"/>
  <c r="H578"/>
  <c r="F85"/>
  <c r="G85"/>
  <c r="H85"/>
  <c r="F86"/>
  <c r="G86"/>
  <c r="H86"/>
  <c r="F87"/>
  <c r="G87"/>
  <c r="H87"/>
  <c r="F568"/>
  <c r="G568"/>
  <c r="H568"/>
  <c r="F88"/>
  <c r="G88"/>
  <c r="H88"/>
  <c r="F493"/>
  <c r="G493"/>
  <c r="H493"/>
  <c r="F525"/>
  <c r="G525"/>
  <c r="H525"/>
  <c r="F494"/>
  <c r="G494"/>
  <c r="H494"/>
  <c r="F470"/>
  <c r="G470"/>
  <c r="H470"/>
  <c r="F553"/>
  <c r="G553"/>
  <c r="H553"/>
  <c r="F515"/>
  <c r="G515"/>
  <c r="H515"/>
  <c r="F89"/>
  <c r="G89"/>
  <c r="H89"/>
  <c r="F554"/>
  <c r="G554"/>
  <c r="H554"/>
  <c r="F516"/>
  <c r="G516"/>
  <c r="H516"/>
  <c r="F90"/>
  <c r="G90"/>
  <c r="H90"/>
  <c r="F91"/>
  <c r="G91"/>
  <c r="H91"/>
  <c r="F538"/>
  <c r="G538"/>
  <c r="H538"/>
  <c r="F505"/>
  <c r="G505"/>
  <c r="H505"/>
  <c r="F92"/>
  <c r="G92"/>
  <c r="H92"/>
  <c r="F638"/>
  <c r="G638"/>
  <c r="H638"/>
  <c r="F639"/>
  <c r="G639"/>
  <c r="H639"/>
  <c r="F506"/>
  <c r="G506"/>
  <c r="H506"/>
  <c r="F539"/>
  <c r="G539"/>
  <c r="H539"/>
  <c r="F507"/>
  <c r="G507"/>
  <c r="H507"/>
  <c r="F592"/>
  <c r="G592"/>
  <c r="H592"/>
  <c r="F508"/>
  <c r="G508"/>
  <c r="H508"/>
  <c r="F580"/>
  <c r="G580"/>
  <c r="H580"/>
  <c r="F93"/>
  <c r="G93"/>
  <c r="H93"/>
  <c r="F532"/>
  <c r="G532"/>
  <c r="H532"/>
  <c r="F94"/>
  <c r="G94"/>
  <c r="H94"/>
  <c r="F95"/>
  <c r="G95"/>
  <c r="H95"/>
  <c r="F96"/>
  <c r="G96"/>
  <c r="H96"/>
  <c r="F524"/>
  <c r="G524"/>
  <c r="H524"/>
  <c r="F492"/>
  <c r="G492"/>
  <c r="H492"/>
  <c r="F572"/>
  <c r="G572"/>
  <c r="H572"/>
  <c r="F618"/>
  <c r="G618"/>
  <c r="H618"/>
  <c r="F721"/>
  <c r="G721"/>
  <c r="H721"/>
  <c r="F763"/>
  <c r="G763"/>
  <c r="H763"/>
  <c r="F97"/>
  <c r="G97"/>
  <c r="H97"/>
  <c r="F660"/>
  <c r="G660"/>
  <c r="H660"/>
  <c r="F619"/>
  <c r="G619"/>
  <c r="H619"/>
  <c r="F746"/>
  <c r="G746"/>
  <c r="H746"/>
  <c r="F405"/>
  <c r="G405"/>
  <c r="H405"/>
  <c r="F612"/>
  <c r="G612"/>
  <c r="H612"/>
  <c r="F432"/>
  <c r="G432"/>
  <c r="H432"/>
  <c r="F98"/>
  <c r="G98"/>
  <c r="H98"/>
  <c r="F99"/>
  <c r="G99"/>
  <c r="H99"/>
  <c r="F100"/>
  <c r="G100"/>
  <c r="H100"/>
  <c r="F101"/>
  <c r="G101"/>
  <c r="H101"/>
  <c r="F102"/>
  <c r="G102"/>
  <c r="H102"/>
  <c r="F103"/>
  <c r="G103"/>
  <c r="H103"/>
  <c r="F756"/>
  <c r="G756"/>
  <c r="H756"/>
  <c r="F501"/>
  <c r="G501"/>
  <c r="H501"/>
  <c r="F777"/>
  <c r="G777"/>
  <c r="H777"/>
  <c r="F439"/>
  <c r="G439"/>
  <c r="H439"/>
  <c r="F104"/>
  <c r="G104"/>
  <c r="H104"/>
  <c r="F428"/>
  <c r="G428"/>
  <c r="H428"/>
  <c r="F375"/>
  <c r="G375"/>
  <c r="H375"/>
  <c r="F105"/>
  <c r="G105"/>
  <c r="H105"/>
  <c r="F106"/>
  <c r="G106"/>
  <c r="H106"/>
  <c r="F107"/>
  <c r="G107"/>
  <c r="H107"/>
  <c r="F108"/>
  <c r="G108"/>
  <c r="H108"/>
  <c r="F109"/>
  <c r="G109"/>
  <c r="H109"/>
  <c r="F110"/>
  <c r="G110"/>
  <c r="H110"/>
  <c r="F111"/>
  <c r="G111"/>
  <c r="H111"/>
  <c r="F112"/>
  <c r="G112"/>
  <c r="H112"/>
  <c r="F113"/>
  <c r="G113"/>
  <c r="H113"/>
  <c r="F114"/>
  <c r="G114"/>
  <c r="H114"/>
  <c r="F115"/>
  <c r="G115"/>
  <c r="H115"/>
  <c r="F426"/>
  <c r="G426"/>
  <c r="H426"/>
  <c r="F116"/>
  <c r="G116"/>
  <c r="H116"/>
  <c r="F117"/>
  <c r="G117"/>
  <c r="H117"/>
  <c r="F118"/>
  <c r="G118"/>
  <c r="H118"/>
  <c r="F119"/>
  <c r="G119"/>
  <c r="H119"/>
  <c r="F120"/>
  <c r="G120"/>
  <c r="H120"/>
  <c r="F121"/>
  <c r="G121"/>
  <c r="H121"/>
  <c r="F122"/>
  <c r="G122"/>
  <c r="H122"/>
  <c r="F403"/>
  <c r="G403"/>
  <c r="H403"/>
  <c r="F123"/>
  <c r="G123"/>
  <c r="H123"/>
  <c r="F124"/>
  <c r="G124"/>
  <c r="H124"/>
  <c r="F125"/>
  <c r="G125"/>
  <c r="H125"/>
  <c r="F126"/>
  <c r="G126"/>
  <c r="H126"/>
  <c r="F127"/>
  <c r="G127"/>
  <c r="H127"/>
  <c r="F128"/>
  <c r="G128"/>
  <c r="H128"/>
  <c r="F379"/>
  <c r="G379"/>
  <c r="H379"/>
  <c r="F129"/>
  <c r="G129"/>
  <c r="H129"/>
  <c r="F130"/>
  <c r="G130"/>
  <c r="H130"/>
  <c r="F131"/>
  <c r="G131"/>
  <c r="H131"/>
  <c r="F132"/>
  <c r="G132"/>
  <c r="H132"/>
  <c r="F133"/>
  <c r="G133"/>
  <c r="H133"/>
  <c r="F134"/>
  <c r="G134"/>
  <c r="H134"/>
  <c r="F135"/>
  <c r="G135"/>
  <c r="H135"/>
  <c r="F136"/>
  <c r="G136"/>
  <c r="H136"/>
  <c r="F137"/>
  <c r="G137"/>
  <c r="H137"/>
  <c r="F138"/>
  <c r="G138"/>
  <c r="H138"/>
  <c r="F139"/>
  <c r="G139"/>
  <c r="H139"/>
  <c r="F140"/>
  <c r="G140"/>
  <c r="H140"/>
  <c r="F640"/>
  <c r="G640"/>
  <c r="H640"/>
  <c r="F141"/>
  <c r="G141"/>
  <c r="H141"/>
  <c r="F142"/>
  <c r="G142"/>
  <c r="H142"/>
  <c r="F143"/>
  <c r="G143"/>
  <c r="H143"/>
  <c r="F144"/>
  <c r="G144"/>
  <c r="H144"/>
  <c r="F145"/>
  <c r="G145"/>
  <c r="H145"/>
  <c r="F146"/>
  <c r="G146"/>
  <c r="H146"/>
  <c r="F147"/>
  <c r="G147"/>
  <c r="H147"/>
  <c r="F148"/>
  <c r="G148"/>
  <c r="H148"/>
  <c r="F149"/>
  <c r="G149"/>
  <c r="H149"/>
  <c r="F150"/>
  <c r="G150"/>
  <c r="H150"/>
  <c r="F151"/>
  <c r="G151"/>
  <c r="H151"/>
  <c r="F152"/>
  <c r="G152"/>
  <c r="H152"/>
  <c r="F153"/>
  <c r="G153"/>
  <c r="H153"/>
  <c r="F154"/>
  <c r="G154"/>
  <c r="H154"/>
  <c r="F155"/>
  <c r="G155"/>
  <c r="H155"/>
  <c r="F156"/>
  <c r="G156"/>
  <c r="H156"/>
  <c r="F762"/>
  <c r="G762"/>
  <c r="H762"/>
  <c r="F157"/>
  <c r="G157"/>
  <c r="H157"/>
  <c r="F158"/>
  <c r="G158"/>
  <c r="H158"/>
  <c r="F159"/>
  <c r="G159"/>
  <c r="H159"/>
  <c r="F160"/>
  <c r="G160"/>
  <c r="H160"/>
  <c r="F161"/>
  <c r="G161"/>
  <c r="H161"/>
  <c r="F162"/>
  <c r="G162"/>
  <c r="H162"/>
  <c r="F163"/>
  <c r="G163"/>
  <c r="H163"/>
  <c r="F164"/>
  <c r="G164"/>
  <c r="H164"/>
  <c r="F165"/>
  <c r="G165"/>
  <c r="H165"/>
  <c r="F166"/>
  <c r="G166"/>
  <c r="H166"/>
  <c r="F167"/>
  <c r="G167"/>
  <c r="H167"/>
  <c r="F168"/>
  <c r="G168"/>
  <c r="H168"/>
  <c r="F169"/>
  <c r="G169"/>
  <c r="H169"/>
  <c r="F170"/>
  <c r="G170"/>
  <c r="H170"/>
  <c r="F171"/>
  <c r="G171"/>
  <c r="H171"/>
  <c r="F172"/>
  <c r="G172"/>
  <c r="H172"/>
  <c r="F173"/>
  <c r="G173"/>
  <c r="H173"/>
  <c r="F174"/>
  <c r="G174"/>
  <c r="H174"/>
  <c r="F175"/>
  <c r="G175"/>
  <c r="H175"/>
  <c r="F176"/>
  <c r="G176"/>
  <c r="H176"/>
  <c r="F177"/>
  <c r="G177"/>
  <c r="H177"/>
  <c r="F178"/>
  <c r="G178"/>
  <c r="H178"/>
  <c r="F179"/>
  <c r="G179"/>
  <c r="H179"/>
  <c r="F180"/>
  <c r="G180"/>
  <c r="H180"/>
  <c r="F181"/>
  <c r="G181"/>
  <c r="H181"/>
  <c r="F182"/>
  <c r="G182"/>
  <c r="H182"/>
  <c r="F183"/>
  <c r="G183"/>
  <c r="H183"/>
  <c r="F184"/>
  <c r="G184"/>
  <c r="H184"/>
  <c r="F185"/>
  <c r="G185"/>
  <c r="H185"/>
  <c r="F186"/>
  <c r="G186"/>
  <c r="H186"/>
  <c r="F187"/>
  <c r="G187"/>
  <c r="H187"/>
  <c r="F188"/>
  <c r="G188"/>
  <c r="H188"/>
  <c r="F189"/>
  <c r="G189"/>
  <c r="H189"/>
  <c r="F190"/>
  <c r="G190"/>
  <c r="H190"/>
  <c r="F191"/>
  <c r="G191"/>
  <c r="H191"/>
  <c r="F192"/>
  <c r="G192"/>
  <c r="H192"/>
  <c r="F193"/>
  <c r="G193"/>
  <c r="H193"/>
  <c r="F194"/>
  <c r="G194"/>
  <c r="H194"/>
  <c r="F195"/>
  <c r="G195"/>
  <c r="H195"/>
  <c r="F196"/>
  <c r="G196"/>
  <c r="H196"/>
  <c r="F197"/>
  <c r="G197"/>
  <c r="H197"/>
  <c r="F198"/>
  <c r="G198"/>
  <c r="H198"/>
  <c r="F199"/>
  <c r="G199"/>
  <c r="H199"/>
  <c r="F200"/>
  <c r="G200"/>
  <c r="H200"/>
  <c r="F201"/>
  <c r="G201"/>
  <c r="H201"/>
  <c r="F202"/>
  <c r="G202"/>
  <c r="H202"/>
  <c r="F203"/>
  <c r="G203"/>
  <c r="H203"/>
  <c r="F204"/>
  <c r="G204"/>
  <c r="H204"/>
  <c r="F205"/>
  <c r="G205"/>
  <c r="H205"/>
  <c r="F206"/>
  <c r="G206"/>
  <c r="H206"/>
  <c r="F207"/>
  <c r="G207"/>
  <c r="H207"/>
  <c r="F208"/>
  <c r="G208"/>
  <c r="H208"/>
  <c r="F209"/>
  <c r="G209"/>
  <c r="H209"/>
  <c r="F210"/>
  <c r="G210"/>
  <c r="H210"/>
  <c r="F211"/>
  <c r="G211"/>
  <c r="H211"/>
  <c r="F212"/>
  <c r="G212"/>
  <c r="H212"/>
  <c r="F213"/>
  <c r="G213"/>
  <c r="H213"/>
  <c r="F214"/>
  <c r="G214"/>
  <c r="H214"/>
  <c r="F215"/>
  <c r="G215"/>
  <c r="H215"/>
  <c r="F216"/>
  <c r="G216"/>
  <c r="H216"/>
  <c r="F217"/>
  <c r="G217"/>
  <c r="H217"/>
  <c r="F218"/>
  <c r="G218"/>
  <c r="H218"/>
  <c r="F219"/>
  <c r="G219"/>
  <c r="H219"/>
  <c r="F220"/>
  <c r="G220"/>
  <c r="H220"/>
  <c r="F221"/>
  <c r="G221"/>
  <c r="H221"/>
  <c r="F222"/>
  <c r="G222"/>
  <c r="H222"/>
  <c r="F223"/>
  <c r="G223"/>
  <c r="H223"/>
  <c r="F224"/>
  <c r="G224"/>
  <c r="H224"/>
  <c r="F225"/>
  <c r="G225"/>
  <c r="H225"/>
  <c r="F226"/>
  <c r="G226"/>
  <c r="H226"/>
  <c r="F227"/>
  <c r="G227"/>
  <c r="H227"/>
  <c r="F228"/>
  <c r="G228"/>
  <c r="H228"/>
  <c r="F229"/>
  <c r="G229"/>
  <c r="H229"/>
  <c r="F230"/>
  <c r="G230"/>
  <c r="H230"/>
  <c r="F231"/>
  <c r="G231"/>
  <c r="H231"/>
  <c r="F232"/>
  <c r="G232"/>
  <c r="H232"/>
  <c r="F233"/>
  <c r="G233"/>
  <c r="H233"/>
  <c r="F234"/>
  <c r="G234"/>
  <c r="H234"/>
  <c r="F235"/>
  <c r="G235"/>
  <c r="H235"/>
  <c r="F236"/>
  <c r="G236"/>
  <c r="H236"/>
  <c r="F237"/>
  <c r="G237"/>
  <c r="H237"/>
  <c r="H289"/>
  <c r="G289"/>
  <c r="H2"/>
  <c r="G2"/>
  <c r="F289"/>
  <c r="D2"/>
  <c r="C2"/>
  <c r="B2"/>
  <c r="B11" i="18"/>
  <c r="C11"/>
  <c r="D11"/>
  <c r="E11"/>
  <c r="F11"/>
  <c r="G11"/>
  <c r="H11"/>
  <c r="L14" i="19"/>
  <c r="K14"/>
  <c r="J14"/>
  <c r="I14"/>
  <c r="H14"/>
  <c r="G14"/>
  <c r="F14"/>
  <c r="E14"/>
  <c r="D14"/>
  <c r="C14"/>
  <c r="B14"/>
  <c r="L13"/>
  <c r="K13"/>
  <c r="J13"/>
  <c r="I13"/>
  <c r="H13"/>
  <c r="G13"/>
  <c r="F13"/>
  <c r="E13"/>
  <c r="D13"/>
  <c r="C13"/>
  <c r="B13"/>
  <c r="L12"/>
  <c r="K12"/>
  <c r="J12"/>
  <c r="I12"/>
  <c r="H12"/>
  <c r="G12"/>
  <c r="F12"/>
  <c r="E12"/>
  <c r="D12"/>
  <c r="C12"/>
  <c r="B12"/>
  <c r="L11"/>
  <c r="K11"/>
  <c r="J11"/>
  <c r="I11"/>
  <c r="H11"/>
  <c r="G11"/>
  <c r="F11"/>
  <c r="E11"/>
  <c r="D11"/>
  <c r="C11"/>
  <c r="B11"/>
  <c r="L10"/>
  <c r="K10"/>
  <c r="J10"/>
  <c r="I10"/>
  <c r="H10"/>
  <c r="G10"/>
  <c r="F10"/>
  <c r="E10"/>
  <c r="D10"/>
  <c r="C10"/>
  <c r="B10"/>
  <c r="L9"/>
  <c r="K9"/>
  <c r="J9"/>
  <c r="I9"/>
  <c r="H9"/>
  <c r="G9"/>
  <c r="F9"/>
  <c r="E9"/>
  <c r="D9"/>
  <c r="C9"/>
  <c r="B9"/>
  <c r="L8"/>
  <c r="K8"/>
  <c r="J8"/>
  <c r="I8"/>
  <c r="H8"/>
  <c r="G8"/>
  <c r="F8"/>
  <c r="E8"/>
  <c r="D8"/>
  <c r="C8"/>
  <c r="B8"/>
  <c r="L7"/>
  <c r="K7"/>
  <c r="J7"/>
  <c r="I7"/>
  <c r="H7"/>
  <c r="G7"/>
  <c r="F7"/>
  <c r="E7"/>
  <c r="D7"/>
  <c r="C7"/>
  <c r="B7"/>
  <c r="L6"/>
  <c r="K6"/>
  <c r="J6"/>
  <c r="I6"/>
  <c r="H6"/>
  <c r="G6"/>
  <c r="F6"/>
  <c r="E6"/>
  <c r="D6"/>
  <c r="C6"/>
  <c r="B6"/>
  <c r="L5"/>
  <c r="K5"/>
  <c r="J5"/>
  <c r="I5"/>
  <c r="H5"/>
  <c r="G5"/>
  <c r="F5"/>
  <c r="E5"/>
  <c r="D5"/>
  <c r="C5"/>
  <c r="B5"/>
  <c r="L4"/>
  <c r="K4"/>
  <c r="J4"/>
  <c r="I4"/>
  <c r="H4"/>
  <c r="G4"/>
  <c r="F4"/>
  <c r="E4"/>
  <c r="D4"/>
  <c r="C4"/>
  <c r="B4"/>
  <c r="L3"/>
  <c r="K3"/>
  <c r="J3"/>
  <c r="I3"/>
  <c r="H3"/>
  <c r="G3"/>
  <c r="F3"/>
  <c r="E3"/>
  <c r="D3"/>
  <c r="C3"/>
  <c r="B3"/>
  <c r="L2"/>
  <c r="K2"/>
  <c r="J2"/>
  <c r="I2"/>
  <c r="H2"/>
  <c r="G2"/>
  <c r="F2"/>
  <c r="E2"/>
  <c r="D2"/>
  <c r="C2"/>
  <c r="B2"/>
  <c r="B17" s="1"/>
  <c r="L14" i="18"/>
  <c r="K14"/>
  <c r="J14"/>
  <c r="I14"/>
  <c r="H14"/>
  <c r="G14"/>
  <c r="F14"/>
  <c r="E14"/>
  <c r="D14"/>
  <c r="C14"/>
  <c r="B14"/>
  <c r="L13"/>
  <c r="K13"/>
  <c r="J13"/>
  <c r="I13"/>
  <c r="H13"/>
  <c r="G13"/>
  <c r="F13"/>
  <c r="E13"/>
  <c r="D13"/>
  <c r="C13"/>
  <c r="B13"/>
  <c r="L12"/>
  <c r="K12"/>
  <c r="J12"/>
  <c r="I12"/>
  <c r="H12"/>
  <c r="G12"/>
  <c r="F12"/>
  <c r="E12"/>
  <c r="D12"/>
  <c r="C12"/>
  <c r="B12"/>
  <c r="L11"/>
  <c r="K11"/>
  <c r="J11"/>
  <c r="I11"/>
  <c r="L10"/>
  <c r="K10"/>
  <c r="J10"/>
  <c r="I10"/>
  <c r="H10"/>
  <c r="G10"/>
  <c r="F10"/>
  <c r="E10"/>
  <c r="D10"/>
  <c r="C10"/>
  <c r="B10"/>
  <c r="L9"/>
  <c r="K9"/>
  <c r="J9"/>
  <c r="I9"/>
  <c r="H9"/>
  <c r="G9"/>
  <c r="F9"/>
  <c r="E9"/>
  <c r="D9"/>
  <c r="C9"/>
  <c r="B9"/>
  <c r="L8"/>
  <c r="K8"/>
  <c r="J8"/>
  <c r="I8"/>
  <c r="H8"/>
  <c r="G8"/>
  <c r="F8"/>
  <c r="E8"/>
  <c r="D8"/>
  <c r="C8"/>
  <c r="B8"/>
  <c r="L7"/>
  <c r="K7"/>
  <c r="J7"/>
  <c r="I7"/>
  <c r="H7"/>
  <c r="G7"/>
  <c r="F7"/>
  <c r="E7"/>
  <c r="D7"/>
  <c r="C7"/>
  <c r="B7"/>
  <c r="L6"/>
  <c r="K6"/>
  <c r="J6"/>
  <c r="I6"/>
  <c r="H6"/>
  <c r="G6"/>
  <c r="F6"/>
  <c r="E6"/>
  <c r="D6"/>
  <c r="C6"/>
  <c r="B6"/>
  <c r="L5"/>
  <c r="K5"/>
  <c r="J5"/>
  <c r="I5"/>
  <c r="H5"/>
  <c r="G5"/>
  <c r="F5"/>
  <c r="E5"/>
  <c r="D5"/>
  <c r="C5"/>
  <c r="B5"/>
  <c r="L4"/>
  <c r="K4"/>
  <c r="J4"/>
  <c r="I4"/>
  <c r="H4"/>
  <c r="G4"/>
  <c r="F4"/>
  <c r="E4"/>
  <c r="D4"/>
  <c r="C4"/>
  <c r="B4"/>
  <c r="L3"/>
  <c r="K3"/>
  <c r="J3"/>
  <c r="I3"/>
  <c r="H3"/>
  <c r="G3"/>
  <c r="F3"/>
  <c r="E3"/>
  <c r="D3"/>
  <c r="C3"/>
  <c r="B3"/>
  <c r="L2"/>
  <c r="K2"/>
  <c r="J2"/>
  <c r="I2"/>
  <c r="H2"/>
  <c r="G2"/>
  <c r="F2"/>
  <c r="E2"/>
  <c r="D2"/>
  <c r="C2"/>
  <c r="B2"/>
  <c r="B17" s="1"/>
  <c r="L14" i="17"/>
  <c r="K14"/>
  <c r="J14"/>
  <c r="I14"/>
  <c r="H14"/>
  <c r="G14"/>
  <c r="F14"/>
  <c r="E14"/>
  <c r="D14"/>
  <c r="C14"/>
  <c r="B14"/>
  <c r="L13"/>
  <c r="K13"/>
  <c r="J13"/>
  <c r="I13"/>
  <c r="H13"/>
  <c r="G13"/>
  <c r="F13"/>
  <c r="E13"/>
  <c r="D13"/>
  <c r="C13"/>
  <c r="B13"/>
  <c r="L12"/>
  <c r="K12"/>
  <c r="J12"/>
  <c r="I12"/>
  <c r="H12"/>
  <c r="G12"/>
  <c r="F12"/>
  <c r="E12"/>
  <c r="D12"/>
  <c r="C12"/>
  <c r="B12"/>
  <c r="L11"/>
  <c r="K11"/>
  <c r="J11"/>
  <c r="I11"/>
  <c r="H11"/>
  <c r="G11"/>
  <c r="F11"/>
  <c r="E11"/>
  <c r="D11"/>
  <c r="C11"/>
  <c r="B11"/>
  <c r="L10"/>
  <c r="K10"/>
  <c r="J10"/>
  <c r="I10"/>
  <c r="H10"/>
  <c r="G10"/>
  <c r="F10"/>
  <c r="E10"/>
  <c r="D10"/>
  <c r="C10"/>
  <c r="B10"/>
  <c r="L9"/>
  <c r="K9"/>
  <c r="J9"/>
  <c r="I9"/>
  <c r="H9"/>
  <c r="G9"/>
  <c r="F9"/>
  <c r="E9"/>
  <c r="D9"/>
  <c r="C9"/>
  <c r="B9"/>
  <c r="L8"/>
  <c r="K8"/>
  <c r="J8"/>
  <c r="I8"/>
  <c r="H8"/>
  <c r="G8"/>
  <c r="F8"/>
  <c r="E8"/>
  <c r="D8"/>
  <c r="C8"/>
  <c r="B8"/>
  <c r="L7"/>
  <c r="K7"/>
  <c r="J7"/>
  <c r="I7"/>
  <c r="H7"/>
  <c r="G7"/>
  <c r="F7"/>
  <c r="E7"/>
  <c r="D7"/>
  <c r="C7"/>
  <c r="B7"/>
  <c r="L6"/>
  <c r="K6"/>
  <c r="J6"/>
  <c r="I6"/>
  <c r="H6"/>
  <c r="G6"/>
  <c r="F6"/>
  <c r="E6"/>
  <c r="D6"/>
  <c r="C6"/>
  <c r="B6"/>
  <c r="L5"/>
  <c r="K5"/>
  <c r="J5"/>
  <c r="I5"/>
  <c r="H5"/>
  <c r="G5"/>
  <c r="F5"/>
  <c r="E5"/>
  <c r="D5"/>
  <c r="C5"/>
  <c r="B5"/>
  <c r="L4"/>
  <c r="K4"/>
  <c r="J4"/>
  <c r="I4"/>
  <c r="H4"/>
  <c r="G4"/>
  <c r="F4"/>
  <c r="E4"/>
  <c r="D4"/>
  <c r="C4"/>
  <c r="B4"/>
  <c r="L3"/>
  <c r="K3"/>
  <c r="J3"/>
  <c r="I3"/>
  <c r="H3"/>
  <c r="G3"/>
  <c r="F3"/>
  <c r="E3"/>
  <c r="D3"/>
  <c r="C3"/>
  <c r="B3"/>
  <c r="L2"/>
  <c r="K2"/>
  <c r="J2"/>
  <c r="I2"/>
  <c r="H2"/>
  <c r="G2"/>
  <c r="F2"/>
  <c r="E2"/>
  <c r="D2"/>
  <c r="C2"/>
  <c r="B2"/>
  <c r="B17" s="1"/>
  <c r="C2" i="16"/>
  <c r="D2"/>
  <c r="E2"/>
  <c r="F2"/>
  <c r="G2"/>
  <c r="H2"/>
  <c r="I2"/>
  <c r="J2"/>
  <c r="K2"/>
  <c r="L2"/>
  <c r="C3"/>
  <c r="D3"/>
  <c r="E3"/>
  <c r="F3"/>
  <c r="G3"/>
  <c r="H3"/>
  <c r="I3"/>
  <c r="J3"/>
  <c r="K3"/>
  <c r="L3"/>
  <c r="C4"/>
  <c r="D4"/>
  <c r="E4"/>
  <c r="F4"/>
  <c r="G4"/>
  <c r="H4"/>
  <c r="I4"/>
  <c r="J4"/>
  <c r="K4"/>
  <c r="L4"/>
  <c r="C5"/>
  <c r="D5"/>
  <c r="E5"/>
  <c r="F5"/>
  <c r="G5"/>
  <c r="H5"/>
  <c r="I5"/>
  <c r="J5"/>
  <c r="K5"/>
  <c r="L5"/>
  <c r="C6"/>
  <c r="D6"/>
  <c r="E6"/>
  <c r="F6"/>
  <c r="G6"/>
  <c r="H6"/>
  <c r="I6"/>
  <c r="J6"/>
  <c r="K6"/>
  <c r="L6"/>
  <c r="C7"/>
  <c r="D7"/>
  <c r="E7"/>
  <c r="F7"/>
  <c r="G7"/>
  <c r="H7"/>
  <c r="I7"/>
  <c r="J7"/>
  <c r="K7"/>
  <c r="L7"/>
  <c r="C8"/>
  <c r="D8"/>
  <c r="E8"/>
  <c r="F8"/>
  <c r="G8"/>
  <c r="H8"/>
  <c r="I8"/>
  <c r="J8"/>
  <c r="K8"/>
  <c r="L8"/>
  <c r="C9"/>
  <c r="D9"/>
  <c r="E9"/>
  <c r="F9"/>
  <c r="G9"/>
  <c r="H9"/>
  <c r="I9"/>
  <c r="J9"/>
  <c r="K9"/>
  <c r="L9"/>
  <c r="C10"/>
  <c r="D10"/>
  <c r="E10"/>
  <c r="F10"/>
  <c r="G10"/>
  <c r="H10"/>
  <c r="I10"/>
  <c r="J10"/>
  <c r="K10"/>
  <c r="L10"/>
  <c r="C11"/>
  <c r="D11"/>
  <c r="E11"/>
  <c r="F11"/>
  <c r="G11"/>
  <c r="H11"/>
  <c r="I11"/>
  <c r="J11"/>
  <c r="K11"/>
  <c r="L11"/>
  <c r="C12"/>
  <c r="D12"/>
  <c r="E12"/>
  <c r="F12"/>
  <c r="G12"/>
  <c r="H12"/>
  <c r="I12"/>
  <c r="J12"/>
  <c r="K12"/>
  <c r="L12"/>
  <c r="C13"/>
  <c r="D13"/>
  <c r="E13"/>
  <c r="F13"/>
  <c r="G13"/>
  <c r="H13"/>
  <c r="I13"/>
  <c r="J13"/>
  <c r="K13"/>
  <c r="L13"/>
  <c r="C14"/>
  <c r="D14"/>
  <c r="E14"/>
  <c r="F14"/>
  <c r="G14"/>
  <c r="H14"/>
  <c r="I14"/>
  <c r="J14"/>
  <c r="K14"/>
  <c r="L14"/>
  <c r="B3"/>
  <c r="B4"/>
  <c r="B5"/>
  <c r="B6"/>
  <c r="B7"/>
  <c r="B8"/>
  <c r="B9"/>
  <c r="B10"/>
  <c r="B11"/>
  <c r="B12"/>
  <c r="B13"/>
  <c r="B14"/>
  <c r="B2"/>
  <c r="B24" s="1"/>
  <c r="B17"/>
  <c r="C2" i="15"/>
  <c r="D2"/>
  <c r="E2"/>
  <c r="F2"/>
  <c r="G2"/>
  <c r="H2"/>
  <c r="I2"/>
  <c r="J2"/>
  <c r="K2"/>
  <c r="L2"/>
  <c r="C3"/>
  <c r="D3"/>
  <c r="E3"/>
  <c r="F3"/>
  <c r="G3"/>
  <c r="H3"/>
  <c r="I3"/>
  <c r="J3"/>
  <c r="K3"/>
  <c r="L3"/>
  <c r="C4"/>
  <c r="D4"/>
  <c r="E4"/>
  <c r="F4"/>
  <c r="G4"/>
  <c r="H4"/>
  <c r="I4"/>
  <c r="J4"/>
  <c r="K4"/>
  <c r="L4"/>
  <c r="C5"/>
  <c r="D5"/>
  <c r="E5"/>
  <c r="F5"/>
  <c r="G5"/>
  <c r="H5"/>
  <c r="I5"/>
  <c r="J5"/>
  <c r="K5"/>
  <c r="L5"/>
  <c r="C6"/>
  <c r="D6"/>
  <c r="E6"/>
  <c r="F6"/>
  <c r="G6"/>
  <c r="H6"/>
  <c r="I6"/>
  <c r="J6"/>
  <c r="K6"/>
  <c r="L6"/>
  <c r="C7"/>
  <c r="D7"/>
  <c r="E7"/>
  <c r="F7"/>
  <c r="G7"/>
  <c r="H7"/>
  <c r="I7"/>
  <c r="J7"/>
  <c r="K7"/>
  <c r="L7"/>
  <c r="C8"/>
  <c r="D8"/>
  <c r="E8"/>
  <c r="F8"/>
  <c r="G8"/>
  <c r="H8"/>
  <c r="I8"/>
  <c r="J8"/>
  <c r="K8"/>
  <c r="L8"/>
  <c r="C9"/>
  <c r="D9"/>
  <c r="E9"/>
  <c r="F9"/>
  <c r="G9"/>
  <c r="H9"/>
  <c r="I9"/>
  <c r="J9"/>
  <c r="K9"/>
  <c r="L9"/>
  <c r="C10"/>
  <c r="D10"/>
  <c r="E10"/>
  <c r="F10"/>
  <c r="G10"/>
  <c r="H10"/>
  <c r="I10"/>
  <c r="J10"/>
  <c r="K10"/>
  <c r="L10"/>
  <c r="C11"/>
  <c r="D11"/>
  <c r="E11"/>
  <c r="F11"/>
  <c r="G11"/>
  <c r="H11"/>
  <c r="I11"/>
  <c r="J11"/>
  <c r="K11"/>
  <c r="L11"/>
  <c r="C12"/>
  <c r="D12"/>
  <c r="E12"/>
  <c r="F12"/>
  <c r="G12"/>
  <c r="H12"/>
  <c r="I12"/>
  <c r="J12"/>
  <c r="K12"/>
  <c r="L12"/>
  <c r="C13"/>
  <c r="D13"/>
  <c r="E13"/>
  <c r="F13"/>
  <c r="G13"/>
  <c r="H13"/>
  <c r="I13"/>
  <c r="J13"/>
  <c r="K13"/>
  <c r="L13"/>
  <c r="C14"/>
  <c r="D14"/>
  <c r="E14"/>
  <c r="F14"/>
  <c r="G14"/>
  <c r="H14"/>
  <c r="I14"/>
  <c r="J14"/>
  <c r="K14"/>
  <c r="L14"/>
  <c r="B3"/>
  <c r="B4"/>
  <c r="B5"/>
  <c r="B6"/>
  <c r="B7"/>
  <c r="B8"/>
  <c r="B9"/>
  <c r="B10"/>
  <c r="B11"/>
  <c r="B12"/>
  <c r="B13"/>
  <c r="B14"/>
  <c r="B2"/>
  <c r="B24" s="1"/>
  <c r="B17"/>
  <c r="L14" i="14"/>
  <c r="K14"/>
  <c r="J14"/>
  <c r="I14"/>
  <c r="H14"/>
  <c r="G14"/>
  <c r="F14"/>
  <c r="E14"/>
  <c r="D14"/>
  <c r="C14"/>
  <c r="B14"/>
  <c r="L13"/>
  <c r="K13"/>
  <c r="J13"/>
  <c r="I13"/>
  <c r="H13"/>
  <c r="G13"/>
  <c r="F13"/>
  <c r="E13"/>
  <c r="D13"/>
  <c r="C13"/>
  <c r="B13"/>
  <c r="L12"/>
  <c r="K12"/>
  <c r="J12"/>
  <c r="I12"/>
  <c r="H12"/>
  <c r="G12"/>
  <c r="F12"/>
  <c r="E12"/>
  <c r="D12"/>
  <c r="C12"/>
  <c r="B12"/>
  <c r="L11"/>
  <c r="K11"/>
  <c r="J11"/>
  <c r="I11"/>
  <c r="H11"/>
  <c r="G11"/>
  <c r="F11"/>
  <c r="E11"/>
  <c r="D11"/>
  <c r="C11"/>
  <c r="B11"/>
  <c r="L10"/>
  <c r="K10"/>
  <c r="J10"/>
  <c r="I10"/>
  <c r="H10"/>
  <c r="G10"/>
  <c r="F10"/>
  <c r="E10"/>
  <c r="D10"/>
  <c r="C10"/>
  <c r="B10"/>
  <c r="L9"/>
  <c r="K9"/>
  <c r="J9"/>
  <c r="I9"/>
  <c r="H9"/>
  <c r="G9"/>
  <c r="F9"/>
  <c r="E9"/>
  <c r="D9"/>
  <c r="C9"/>
  <c r="B9"/>
  <c r="L8"/>
  <c r="K8"/>
  <c r="J8"/>
  <c r="I8"/>
  <c r="H8"/>
  <c r="G8"/>
  <c r="F8"/>
  <c r="E8"/>
  <c r="D8"/>
  <c r="C8"/>
  <c r="B8"/>
  <c r="L7"/>
  <c r="K7"/>
  <c r="J7"/>
  <c r="I7"/>
  <c r="H7"/>
  <c r="G7"/>
  <c r="F7"/>
  <c r="E7"/>
  <c r="D7"/>
  <c r="C7"/>
  <c r="B7"/>
  <c r="L6"/>
  <c r="K6"/>
  <c r="J6"/>
  <c r="I6"/>
  <c r="H6"/>
  <c r="G6"/>
  <c r="F6"/>
  <c r="E6"/>
  <c r="D6"/>
  <c r="C6"/>
  <c r="B6"/>
  <c r="L5"/>
  <c r="K5"/>
  <c r="J5"/>
  <c r="I5"/>
  <c r="H5"/>
  <c r="G5"/>
  <c r="F5"/>
  <c r="E5"/>
  <c r="D5"/>
  <c r="C5"/>
  <c r="B5"/>
  <c r="L4"/>
  <c r="K4"/>
  <c r="J4"/>
  <c r="I4"/>
  <c r="H4"/>
  <c r="G4"/>
  <c r="F4"/>
  <c r="E4"/>
  <c r="D4"/>
  <c r="C4"/>
  <c r="B4"/>
  <c r="L3"/>
  <c r="K3"/>
  <c r="J3"/>
  <c r="I3"/>
  <c r="H3"/>
  <c r="G3"/>
  <c r="F3"/>
  <c r="E3"/>
  <c r="D3"/>
  <c r="C3"/>
  <c r="B3"/>
  <c r="L2"/>
  <c r="K2"/>
  <c r="J2"/>
  <c r="I2"/>
  <c r="H2"/>
  <c r="G2"/>
  <c r="F2"/>
  <c r="E2"/>
  <c r="D2"/>
  <c r="C2"/>
  <c r="B2"/>
  <c r="B17" s="1"/>
  <c r="L14" i="13"/>
  <c r="K14"/>
  <c r="J14"/>
  <c r="I14"/>
  <c r="H14"/>
  <c r="G14"/>
  <c r="F14"/>
  <c r="E14"/>
  <c r="D14"/>
  <c r="C14"/>
  <c r="B14"/>
  <c r="L13"/>
  <c r="K13"/>
  <c r="J13"/>
  <c r="I13"/>
  <c r="H13"/>
  <c r="G13"/>
  <c r="F13"/>
  <c r="E13"/>
  <c r="D13"/>
  <c r="C13"/>
  <c r="B13"/>
  <c r="L12"/>
  <c r="K12"/>
  <c r="J12"/>
  <c r="I12"/>
  <c r="H12"/>
  <c r="G12"/>
  <c r="F12"/>
  <c r="E12"/>
  <c r="D12"/>
  <c r="C12"/>
  <c r="B12"/>
  <c r="L11"/>
  <c r="K11"/>
  <c r="J11"/>
  <c r="I11"/>
  <c r="H11"/>
  <c r="G11"/>
  <c r="F11"/>
  <c r="E11"/>
  <c r="D11"/>
  <c r="C11"/>
  <c r="B11"/>
  <c r="L10"/>
  <c r="K10"/>
  <c r="J10"/>
  <c r="I10"/>
  <c r="H10"/>
  <c r="G10"/>
  <c r="F10"/>
  <c r="E10"/>
  <c r="D10"/>
  <c r="C10"/>
  <c r="B10"/>
  <c r="L9"/>
  <c r="K9"/>
  <c r="J9"/>
  <c r="I9"/>
  <c r="H9"/>
  <c r="G9"/>
  <c r="F9"/>
  <c r="E9"/>
  <c r="D9"/>
  <c r="C9"/>
  <c r="B9"/>
  <c r="L8"/>
  <c r="K8"/>
  <c r="J8"/>
  <c r="I8"/>
  <c r="H8"/>
  <c r="G8"/>
  <c r="F8"/>
  <c r="E8"/>
  <c r="D8"/>
  <c r="C8"/>
  <c r="B8"/>
  <c r="L7"/>
  <c r="K7"/>
  <c r="J7"/>
  <c r="I7"/>
  <c r="H7"/>
  <c r="G7"/>
  <c r="F7"/>
  <c r="E7"/>
  <c r="D7"/>
  <c r="C7"/>
  <c r="B7"/>
  <c r="L6"/>
  <c r="K6"/>
  <c r="J6"/>
  <c r="I6"/>
  <c r="H6"/>
  <c r="G6"/>
  <c r="F6"/>
  <c r="E6"/>
  <c r="D6"/>
  <c r="C6"/>
  <c r="B6"/>
  <c r="L5"/>
  <c r="K5"/>
  <c r="J5"/>
  <c r="I5"/>
  <c r="H5"/>
  <c r="G5"/>
  <c r="F5"/>
  <c r="E5"/>
  <c r="D5"/>
  <c r="C5"/>
  <c r="B5"/>
  <c r="L4"/>
  <c r="K4"/>
  <c r="J4"/>
  <c r="I4"/>
  <c r="H4"/>
  <c r="G4"/>
  <c r="F4"/>
  <c r="E4"/>
  <c r="D4"/>
  <c r="C4"/>
  <c r="B4"/>
  <c r="L3"/>
  <c r="K3"/>
  <c r="J3"/>
  <c r="I3"/>
  <c r="H3"/>
  <c r="G3"/>
  <c r="F3"/>
  <c r="E3"/>
  <c r="D3"/>
  <c r="C3"/>
  <c r="B3"/>
  <c r="L2"/>
  <c r="K2"/>
  <c r="J2"/>
  <c r="I2"/>
  <c r="H2"/>
  <c r="G2"/>
  <c r="F2"/>
  <c r="E2"/>
  <c r="D2"/>
  <c r="C2"/>
  <c r="B2"/>
  <c r="B17" s="1"/>
  <c r="C2" i="12"/>
  <c r="D2"/>
  <c r="E2"/>
  <c r="F2"/>
  <c r="G2"/>
  <c r="H2"/>
  <c r="I2"/>
  <c r="J2"/>
  <c r="K2"/>
  <c r="L2"/>
  <c r="C3"/>
  <c r="D3"/>
  <c r="E3"/>
  <c r="F3"/>
  <c r="G3"/>
  <c r="H3"/>
  <c r="I3"/>
  <c r="J3"/>
  <c r="K3"/>
  <c r="L3"/>
  <c r="C4"/>
  <c r="D4"/>
  <c r="E4"/>
  <c r="F4"/>
  <c r="G4"/>
  <c r="H4"/>
  <c r="I4"/>
  <c r="J4"/>
  <c r="K4"/>
  <c r="L4"/>
  <c r="C5"/>
  <c r="D5"/>
  <c r="E5"/>
  <c r="F5"/>
  <c r="G5"/>
  <c r="H5"/>
  <c r="I5"/>
  <c r="J5"/>
  <c r="K5"/>
  <c r="L5"/>
  <c r="C6"/>
  <c r="D6"/>
  <c r="E6"/>
  <c r="F6"/>
  <c r="G6"/>
  <c r="H6"/>
  <c r="I6"/>
  <c r="J6"/>
  <c r="K6"/>
  <c r="L6"/>
  <c r="C7"/>
  <c r="D7"/>
  <c r="E7"/>
  <c r="F7"/>
  <c r="G7"/>
  <c r="H7"/>
  <c r="I7"/>
  <c r="J7"/>
  <c r="K7"/>
  <c r="L7"/>
  <c r="C8"/>
  <c r="D8"/>
  <c r="E8"/>
  <c r="F8"/>
  <c r="G8"/>
  <c r="H8"/>
  <c r="I8"/>
  <c r="J8"/>
  <c r="K8"/>
  <c r="L8"/>
  <c r="C9"/>
  <c r="D9"/>
  <c r="E9"/>
  <c r="F9"/>
  <c r="G9"/>
  <c r="H9"/>
  <c r="I9"/>
  <c r="J9"/>
  <c r="K9"/>
  <c r="L9"/>
  <c r="C10"/>
  <c r="D10"/>
  <c r="E10"/>
  <c r="F10"/>
  <c r="G10"/>
  <c r="H10"/>
  <c r="I10"/>
  <c r="J10"/>
  <c r="K10"/>
  <c r="L10"/>
  <c r="C11"/>
  <c r="D11"/>
  <c r="E11"/>
  <c r="F11"/>
  <c r="G11"/>
  <c r="H11"/>
  <c r="I11"/>
  <c r="J11"/>
  <c r="K11"/>
  <c r="L11"/>
  <c r="C12"/>
  <c r="D12"/>
  <c r="E12"/>
  <c r="F12"/>
  <c r="G12"/>
  <c r="H12"/>
  <c r="I12"/>
  <c r="J12"/>
  <c r="K12"/>
  <c r="L12"/>
  <c r="C13"/>
  <c r="D13"/>
  <c r="E13"/>
  <c r="F13"/>
  <c r="G13"/>
  <c r="H13"/>
  <c r="I13"/>
  <c r="J13"/>
  <c r="K13"/>
  <c r="L13"/>
  <c r="C14"/>
  <c r="D14"/>
  <c r="E14"/>
  <c r="F14"/>
  <c r="G14"/>
  <c r="H14"/>
  <c r="I14"/>
  <c r="J14"/>
  <c r="K14"/>
  <c r="L14"/>
  <c r="B3"/>
  <c r="B4"/>
  <c r="B5"/>
  <c r="B6"/>
  <c r="B7"/>
  <c r="B8"/>
  <c r="B9"/>
  <c r="B10"/>
  <c r="B11"/>
  <c r="B12"/>
  <c r="B13"/>
  <c r="B14"/>
  <c r="B2"/>
  <c r="B22" s="1"/>
  <c r="B2" i="9"/>
  <c r="B3"/>
  <c r="B4"/>
  <c r="B5"/>
  <c r="B6"/>
  <c r="B8"/>
  <c r="B10"/>
  <c r="B11"/>
  <c r="B12"/>
  <c r="B13"/>
  <c r="B14"/>
  <c r="C14"/>
  <c r="C13"/>
  <c r="C2"/>
  <c r="C3"/>
  <c r="C4"/>
  <c r="C7"/>
  <c r="C8"/>
  <c r="C9"/>
  <c r="C11"/>
  <c r="C12"/>
  <c r="D14"/>
  <c r="D13"/>
  <c r="D2"/>
  <c r="D3"/>
  <c r="D4"/>
  <c r="D7"/>
  <c r="D8"/>
  <c r="D9"/>
  <c r="D10"/>
  <c r="D11"/>
  <c r="D12"/>
  <c r="E14"/>
  <c r="E13"/>
  <c r="E12"/>
  <c r="E11"/>
  <c r="E10"/>
  <c r="F14"/>
  <c r="F13"/>
  <c r="F12"/>
  <c r="F11"/>
  <c r="F10"/>
  <c r="F9"/>
  <c r="F8"/>
  <c r="F3"/>
  <c r="F2"/>
  <c r="G2"/>
  <c r="G3"/>
  <c r="G4"/>
  <c r="G5"/>
  <c r="G6"/>
  <c r="G7"/>
  <c r="G8"/>
  <c r="G9"/>
  <c r="G10"/>
  <c r="G11"/>
  <c r="G12"/>
  <c r="G13"/>
  <c r="H3"/>
  <c r="I3"/>
  <c r="J3"/>
  <c r="K3"/>
  <c r="L3"/>
  <c r="K4"/>
  <c r="L4"/>
  <c r="K5"/>
  <c r="L5"/>
  <c r="K6"/>
  <c r="L6"/>
  <c r="L7"/>
  <c r="H8"/>
  <c r="I8"/>
  <c r="J8"/>
  <c r="K8"/>
  <c r="L8"/>
  <c r="I9"/>
  <c r="K9"/>
  <c r="L9"/>
  <c r="H10"/>
  <c r="I10"/>
  <c r="J10"/>
  <c r="K10"/>
  <c r="L10"/>
  <c r="H11"/>
  <c r="I11"/>
  <c r="J11"/>
  <c r="K11"/>
  <c r="H12"/>
  <c r="I12"/>
  <c r="J12"/>
  <c r="K12"/>
  <c r="H13"/>
  <c r="I13"/>
  <c r="J13"/>
  <c r="K13"/>
  <c r="G14"/>
  <c r="H14"/>
  <c r="I14"/>
  <c r="J14"/>
  <c r="K14"/>
  <c r="H2"/>
  <c r="I2"/>
  <c r="J2"/>
  <c r="K2"/>
  <c r="L2"/>
  <c r="B3" i="10"/>
  <c r="C3"/>
  <c r="D3"/>
  <c r="E3"/>
  <c r="E3" i="9" s="1"/>
  <c r="F3" i="10"/>
  <c r="G3"/>
  <c r="H3"/>
  <c r="I3"/>
  <c r="J3"/>
  <c r="K3"/>
  <c r="L3"/>
  <c r="B4"/>
  <c r="C4"/>
  <c r="D4"/>
  <c r="E4"/>
  <c r="E4" i="9" s="1"/>
  <c r="F4" i="10"/>
  <c r="F4" i="9" s="1"/>
  <c r="G4" i="10"/>
  <c r="H4"/>
  <c r="H4" i="9" s="1"/>
  <c r="I4" i="10"/>
  <c r="I4" i="9" s="1"/>
  <c r="J4" i="10"/>
  <c r="J4" i="9" s="1"/>
  <c r="K4" i="10"/>
  <c r="L4"/>
  <c r="B5"/>
  <c r="C5"/>
  <c r="C5" i="9" s="1"/>
  <c r="D5" i="10"/>
  <c r="D5" i="9" s="1"/>
  <c r="E5" i="10"/>
  <c r="E5" i="9" s="1"/>
  <c r="F5" i="10"/>
  <c r="F5" i="9" s="1"/>
  <c r="G5" i="10"/>
  <c r="H5"/>
  <c r="H5" i="9" s="1"/>
  <c r="I5" i="10"/>
  <c r="I5" i="9" s="1"/>
  <c r="J5" i="10"/>
  <c r="J5" i="9" s="1"/>
  <c r="K5" i="10"/>
  <c r="L5"/>
  <c r="B6"/>
  <c r="C6"/>
  <c r="C6" i="9" s="1"/>
  <c r="D6" i="10"/>
  <c r="D6" i="9" s="1"/>
  <c r="E6" i="10"/>
  <c r="E6" i="9" s="1"/>
  <c r="F6" i="10"/>
  <c r="F6" i="9" s="1"/>
  <c r="G6" i="10"/>
  <c r="H6"/>
  <c r="H6" i="9" s="1"/>
  <c r="I6" i="10"/>
  <c r="I6" i="9" s="1"/>
  <c r="J6" i="10"/>
  <c r="J6" i="9" s="1"/>
  <c r="K6" i="10"/>
  <c r="L6"/>
  <c r="B7"/>
  <c r="B7" i="9" s="1"/>
  <c r="C7" i="10"/>
  <c r="D7"/>
  <c r="E7"/>
  <c r="E7" i="9" s="1"/>
  <c r="F7" i="10"/>
  <c r="F7" i="9" s="1"/>
  <c r="G7" i="10"/>
  <c r="H7"/>
  <c r="H7" i="9" s="1"/>
  <c r="I7" i="10"/>
  <c r="I7" i="9" s="1"/>
  <c r="J7" i="10"/>
  <c r="J7" i="9" s="1"/>
  <c r="K7" i="10"/>
  <c r="K7" i="9" s="1"/>
  <c r="L7" i="10"/>
  <c r="B8"/>
  <c r="C8"/>
  <c r="D8"/>
  <c r="E8"/>
  <c r="E8" i="9" s="1"/>
  <c r="F8" i="10"/>
  <c r="G8"/>
  <c r="H8"/>
  <c r="I8"/>
  <c r="J8"/>
  <c r="K8"/>
  <c r="L8"/>
  <c r="B9"/>
  <c r="B9" i="9" s="1"/>
  <c r="C9" i="10"/>
  <c r="D9"/>
  <c r="E9"/>
  <c r="E9" i="9" s="1"/>
  <c r="F9" i="10"/>
  <c r="G9"/>
  <c r="H9"/>
  <c r="H9" i="9" s="1"/>
  <c r="I9" i="10"/>
  <c r="J9"/>
  <c r="J9" i="9" s="1"/>
  <c r="K9" i="10"/>
  <c r="L9"/>
  <c r="B10"/>
  <c r="C10"/>
  <c r="C10" i="9" s="1"/>
  <c r="D10" i="10"/>
  <c r="E10"/>
  <c r="F10"/>
  <c r="G10"/>
  <c r="H10"/>
  <c r="I10"/>
  <c r="J10"/>
  <c r="K10"/>
  <c r="L10"/>
  <c r="B11"/>
  <c r="C11"/>
  <c r="D11"/>
  <c r="E11"/>
  <c r="F11"/>
  <c r="G11"/>
  <c r="H11"/>
  <c r="I11"/>
  <c r="J11"/>
  <c r="K11"/>
  <c r="L11"/>
  <c r="L11" i="9" s="1"/>
  <c r="B12" i="10"/>
  <c r="C12"/>
  <c r="D12"/>
  <c r="E12"/>
  <c r="F12"/>
  <c r="G12"/>
  <c r="H12"/>
  <c r="I12"/>
  <c r="J12"/>
  <c r="K12"/>
  <c r="L12"/>
  <c r="L12" i="9" s="1"/>
  <c r="B13" i="10"/>
  <c r="C13"/>
  <c r="D13"/>
  <c r="E13"/>
  <c r="F13"/>
  <c r="G13"/>
  <c r="H13"/>
  <c r="I13"/>
  <c r="J13"/>
  <c r="K13"/>
  <c r="L13"/>
  <c r="L13" i="9" s="1"/>
  <c r="B14" i="10"/>
  <c r="C14"/>
  <c r="D14"/>
  <c r="E14"/>
  <c r="F14"/>
  <c r="G14"/>
  <c r="H14"/>
  <c r="I14"/>
  <c r="J14"/>
  <c r="K14"/>
  <c r="L14"/>
  <c r="L14" i="9" s="1"/>
  <c r="C2" i="10"/>
  <c r="D2"/>
  <c r="E2"/>
  <c r="E2" i="9" s="1"/>
  <c r="F2" i="10"/>
  <c r="G2"/>
  <c r="H2"/>
  <c r="I2"/>
  <c r="J2"/>
  <c r="K2"/>
  <c r="L2"/>
  <c r="B2"/>
  <c r="B16" s="1"/>
  <c r="B17"/>
  <c r="B3" i="8"/>
  <c r="C3"/>
  <c r="D3"/>
  <c r="E3"/>
  <c r="F3"/>
  <c r="G3"/>
  <c r="H3"/>
  <c r="I3"/>
  <c r="J3"/>
  <c r="K3"/>
  <c r="L3"/>
  <c r="B4"/>
  <c r="C4"/>
  <c r="D4"/>
  <c r="E4"/>
  <c r="F4"/>
  <c r="G4"/>
  <c r="H4"/>
  <c r="I4"/>
  <c r="J4"/>
  <c r="K4"/>
  <c r="L4"/>
  <c r="B5"/>
  <c r="C5"/>
  <c r="D5"/>
  <c r="E5"/>
  <c r="F5"/>
  <c r="G5"/>
  <c r="H5"/>
  <c r="I5"/>
  <c r="J5"/>
  <c r="K5"/>
  <c r="L5"/>
  <c r="B6"/>
  <c r="C6"/>
  <c r="D6"/>
  <c r="E6"/>
  <c r="F6"/>
  <c r="G6"/>
  <c r="H6"/>
  <c r="I6"/>
  <c r="J6"/>
  <c r="K6"/>
  <c r="L6"/>
  <c r="B7"/>
  <c r="C7"/>
  <c r="D7"/>
  <c r="E7"/>
  <c r="F7"/>
  <c r="G7"/>
  <c r="H7"/>
  <c r="I7"/>
  <c r="J7"/>
  <c r="K7"/>
  <c r="L7"/>
  <c r="B8"/>
  <c r="C8"/>
  <c r="D8"/>
  <c r="E8"/>
  <c r="F8"/>
  <c r="G8"/>
  <c r="H8"/>
  <c r="I8"/>
  <c r="J8"/>
  <c r="K8"/>
  <c r="L8"/>
  <c r="B9"/>
  <c r="C9"/>
  <c r="D9"/>
  <c r="E9"/>
  <c r="F9"/>
  <c r="G9"/>
  <c r="H9"/>
  <c r="I9"/>
  <c r="J9"/>
  <c r="K9"/>
  <c r="L9"/>
  <c r="B10"/>
  <c r="C10"/>
  <c r="D10"/>
  <c r="E10"/>
  <c r="F10"/>
  <c r="G10"/>
  <c r="H10"/>
  <c r="I10"/>
  <c r="J10"/>
  <c r="K10"/>
  <c r="L10"/>
  <c r="B11"/>
  <c r="C11"/>
  <c r="D11"/>
  <c r="E11"/>
  <c r="F11"/>
  <c r="G11"/>
  <c r="H11"/>
  <c r="I11"/>
  <c r="J11"/>
  <c r="K11"/>
  <c r="L11"/>
  <c r="B12"/>
  <c r="C12"/>
  <c r="D12"/>
  <c r="E12"/>
  <c r="F12"/>
  <c r="G12"/>
  <c r="H12"/>
  <c r="I12"/>
  <c r="J12"/>
  <c r="K12"/>
  <c r="L12"/>
  <c r="B13"/>
  <c r="C13"/>
  <c r="D13"/>
  <c r="E13"/>
  <c r="F13"/>
  <c r="G13"/>
  <c r="H13"/>
  <c r="I13"/>
  <c r="J13"/>
  <c r="K13"/>
  <c r="L13"/>
  <c r="B14"/>
  <c r="C14"/>
  <c r="D14"/>
  <c r="E14"/>
  <c r="F14"/>
  <c r="G14"/>
  <c r="H14"/>
  <c r="I14"/>
  <c r="J14"/>
  <c r="K14"/>
  <c r="L14"/>
  <c r="C2"/>
  <c r="D2"/>
  <c r="E2"/>
  <c r="F2"/>
  <c r="G2"/>
  <c r="H2"/>
  <c r="I2"/>
  <c r="J2"/>
  <c r="K2"/>
  <c r="L2"/>
  <c r="B2"/>
  <c r="B16"/>
  <c r="B17"/>
  <c r="B17" i="5"/>
  <c r="B16"/>
  <c r="B17" i="6"/>
  <c r="B17" i="7"/>
  <c r="B16"/>
  <c r="B16" i="6"/>
  <c r="B16" i="2"/>
  <c r="B20" i="1"/>
  <c r="B19"/>
  <c r="B18"/>
  <c r="B17"/>
  <c r="B21" i="19" l="1"/>
  <c r="G7" i="20" s="1"/>
  <c r="B22" i="19"/>
  <c r="B23"/>
  <c r="C7" i="20" s="1"/>
  <c r="B24" i="19"/>
  <c r="B21" i="18"/>
  <c r="G6" i="20" s="1"/>
  <c r="B22" i="18"/>
  <c r="B23"/>
  <c r="C6" i="20" s="1"/>
  <c r="B24" i="18"/>
  <c r="B21" i="17"/>
  <c r="B22"/>
  <c r="B23"/>
  <c r="B24"/>
  <c r="B21" i="16"/>
  <c r="B22"/>
  <c r="B23"/>
  <c r="B21" i="15"/>
  <c r="B22"/>
  <c r="B23"/>
  <c r="B21" i="14"/>
  <c r="G5" i="20" s="1"/>
  <c r="B22" i="14"/>
  <c r="B23"/>
  <c r="C5" i="20" s="1"/>
  <c r="B24" i="14"/>
  <c r="B21" i="13"/>
  <c r="G4" i="20" s="1"/>
  <c r="B22" i="13"/>
  <c r="B23"/>
  <c r="C4" i="20" s="1"/>
  <c r="B24" i="13"/>
  <c r="B21" i="12"/>
  <c r="G3" i="20" s="1"/>
  <c r="B24" i="12"/>
  <c r="B23"/>
  <c r="C3" i="20" s="1"/>
  <c r="D3" s="1"/>
  <c r="F2" i="24"/>
  <c r="E3" i="20"/>
  <c r="D6"/>
  <c r="B16" i="9"/>
  <c r="B16" i="19"/>
  <c r="B16" i="18"/>
  <c r="B16" i="17"/>
  <c r="B16" i="16"/>
  <c r="B16" i="15"/>
  <c r="B16" i="14"/>
  <c r="B16" i="13"/>
  <c r="B17" i="12"/>
  <c r="B16"/>
  <c r="B21" i="1"/>
  <c r="C17" s="1"/>
  <c r="H3" i="20" l="1"/>
  <c r="I3"/>
  <c r="D4"/>
  <c r="E4"/>
  <c r="H4"/>
  <c r="I4"/>
  <c r="D5"/>
  <c r="E5"/>
  <c r="H5"/>
  <c r="I5"/>
  <c r="C8"/>
  <c r="E8" s="1"/>
  <c r="E6"/>
  <c r="H6"/>
  <c r="I6"/>
  <c r="D7"/>
  <c r="E7"/>
  <c r="H7"/>
  <c r="I7"/>
  <c r="D8"/>
  <c r="D17" i="1"/>
  <c r="C20"/>
  <c r="C19"/>
  <c r="C18"/>
  <c r="D18" s="1"/>
  <c r="D20" l="1"/>
  <c r="D19"/>
</calcChain>
</file>

<file path=xl/comments1.xml><?xml version="1.0" encoding="utf-8"?>
<comments xmlns="http://schemas.openxmlformats.org/spreadsheetml/2006/main">
  <authors>
    <author>Eric Bodden</author>
  </authors>
  <commentList>
    <comment ref="E4" authorId="0">
      <text>
        <r>
          <rPr>
            <b/>
            <sz val="8"/>
            <color indexed="81"/>
            <rFont val="Tahoma"/>
            <family val="2"/>
          </rPr>
          <t>Eric Bodden:</t>
        </r>
        <r>
          <rPr>
            <sz val="8"/>
            <color indexed="81"/>
            <rFont val="Tahoma"/>
            <family val="2"/>
          </rPr>
          <t xml:space="preserve">
both seem to be only due to dynamic loading</t>
        </r>
      </text>
    </comment>
    <comment ref="F4" authorId="0">
      <text>
        <r>
          <rPr>
            <b/>
            <sz val="8"/>
            <color indexed="81"/>
            <rFont val="Tahoma"/>
            <family val="2"/>
          </rPr>
          <t>Eric Bodden:</t>
        </r>
        <r>
          <rPr>
            <sz val="8"/>
            <color indexed="81"/>
            <rFont val="Tahoma"/>
            <family val="2"/>
          </rPr>
          <t xml:space="preserve">
enumerations created interprocedurally</t>
        </r>
      </text>
    </comment>
    <comment ref="H4" authorId="0">
      <text>
        <r>
          <rPr>
            <b/>
            <sz val="8"/>
            <color indexed="81"/>
            <rFont val="Tahoma"/>
            <family val="2"/>
          </rPr>
          <t>Eric Bodden:</t>
        </r>
        <r>
          <rPr>
            <sz val="8"/>
            <color indexed="81"/>
            <rFont val="Tahoma"/>
            <family val="2"/>
          </rPr>
          <t xml:space="preserve">
due to dynamic loading</t>
        </r>
      </text>
    </comment>
    <comment ref="C5" authorId="0">
      <text>
        <r>
          <rPr>
            <b/>
            <sz val="8"/>
            <color indexed="81"/>
            <rFont val="Tahoma"/>
            <family val="2"/>
          </rPr>
          <t>Eric Bodden:</t>
        </r>
        <r>
          <rPr>
            <sz val="8"/>
            <color indexed="81"/>
            <rFont val="Tahoma"/>
            <family val="2"/>
          </rPr>
          <t xml:space="preserve">
due to dynamic loading</t>
        </r>
      </text>
    </comment>
    <comment ref="D5" authorId="0">
      <text>
        <r>
          <rPr>
            <b/>
            <sz val="8"/>
            <color indexed="81"/>
            <rFont val="Tahoma"/>
            <family val="2"/>
          </rPr>
          <t>Eric Bodden:</t>
        </r>
        <r>
          <rPr>
            <sz val="8"/>
            <color indexed="81"/>
            <rFont val="Tahoma"/>
            <family val="2"/>
          </rPr>
          <t xml:space="preserve">
due to dynamic loading</t>
        </r>
      </text>
    </comment>
    <comment ref="E5" authorId="0">
      <text>
        <r>
          <rPr>
            <b/>
            <sz val="8"/>
            <color indexed="81"/>
            <rFont val="Tahoma"/>
            <family val="2"/>
          </rPr>
          <t>Eric Bodden:</t>
        </r>
        <r>
          <rPr>
            <sz val="8"/>
            <color indexed="81"/>
            <rFont val="Tahoma"/>
            <family val="2"/>
          </rPr>
          <t xml:space="preserve">
due to dynamic loading</t>
        </r>
      </text>
    </comment>
    <comment ref="H5" authorId="0">
      <text>
        <r>
          <rPr>
            <b/>
            <sz val="8"/>
            <color indexed="81"/>
            <rFont val="Tahoma"/>
            <family val="2"/>
          </rPr>
          <t>Eric Bodden:</t>
        </r>
        <r>
          <rPr>
            <sz val="8"/>
            <color indexed="81"/>
            <rFont val="Tahoma"/>
            <family val="2"/>
          </rPr>
          <t xml:space="preserve">
1 due to tainting, spurious call graph edge
5 due to lack of object-sentivity (BaseSet)
1 due to delegation
2 due to dynamic loading</t>
        </r>
      </text>
    </comment>
    <comment ref="J5" authorId="0">
      <text>
        <r>
          <rPr>
            <b/>
            <sz val="8"/>
            <color indexed="81"/>
            <rFont val="Tahoma"/>
            <family val="2"/>
          </rPr>
          <t>Eric Bodden:</t>
        </r>
        <r>
          <rPr>
            <sz val="8"/>
            <color indexed="81"/>
            <rFont val="Tahoma"/>
            <family val="2"/>
          </rPr>
          <t xml:space="preserve">
due to dynamic loading</t>
        </r>
      </text>
    </comment>
    <comment ref="C6" authorId="0">
      <text>
        <r>
          <rPr>
            <b/>
            <sz val="8"/>
            <color indexed="81"/>
            <rFont val="Tahoma"/>
            <family val="2"/>
          </rPr>
          <t>Eric Bodden:</t>
        </r>
        <r>
          <rPr>
            <sz val="8"/>
            <color indexed="81"/>
            <rFont val="Tahoma"/>
            <family val="2"/>
          </rPr>
          <t xml:space="preserve">
1 actual match;
plus another match due to delegation, which we correctly assign a low rank;
rest due to tainting, much interprocedural flow and aborted anlyses</t>
        </r>
      </text>
    </comment>
    <comment ref="E6" authorId="0">
      <text>
        <r>
          <rPr>
            <b/>
            <sz val="8"/>
            <color indexed="81"/>
            <rFont val="Tahoma"/>
            <family val="2"/>
          </rPr>
          <t>Eric Bodden:</t>
        </r>
        <r>
          <rPr>
            <sz val="8"/>
            <color indexed="81"/>
            <rFont val="Tahoma"/>
            <family val="2"/>
          </rPr>
          <t xml:space="preserve">
pattern match</t>
        </r>
      </text>
    </comment>
    <comment ref="H6" authorId="0">
      <text>
        <r>
          <rPr>
            <b/>
            <sz val="8"/>
            <color indexed="81"/>
            <rFont val="Tahoma"/>
            <family val="2"/>
          </rPr>
          <t>Eric Bodden:</t>
        </r>
        <r>
          <rPr>
            <sz val="8"/>
            <color indexed="81"/>
            <rFont val="Tahoma"/>
            <family val="2"/>
          </rPr>
          <t xml:space="preserve">
both due to delegation</t>
        </r>
      </text>
    </comment>
    <comment ref="J6" authorId="0">
      <text>
        <r>
          <rPr>
            <b/>
            <sz val="8"/>
            <color indexed="81"/>
            <rFont val="Tahoma"/>
            <family val="2"/>
          </rPr>
          <t>Eric Bodden:</t>
        </r>
        <r>
          <rPr>
            <sz val="8"/>
            <color indexed="81"/>
            <rFont val="Tahoma"/>
            <family val="2"/>
          </rPr>
          <t xml:space="preserve">
4 true matches; one of them passes iterator into method which then just calls next()
2 matches due to tainting (caused bu the true matches)</t>
        </r>
      </text>
    </comment>
    <comment ref="E7" authorId="0">
      <text>
        <r>
          <rPr>
            <b/>
            <sz val="8"/>
            <color indexed="81"/>
            <rFont val="Tahoma"/>
            <family val="2"/>
          </rPr>
          <t>Eric Bodden:</t>
        </r>
        <r>
          <rPr>
            <sz val="8"/>
            <color indexed="81"/>
            <rFont val="Tahoma"/>
            <family val="2"/>
          </rPr>
          <t xml:space="preserve">
5 actual matches
1 due to weird enumeration over enumerations (the Enumeration which is checked on is overwritten in the same method)
1 due to delegation
ONLY ONE OF THE FIVE MATCHES IS EXERCISED BY DACAPO!</t>
        </r>
      </text>
    </comment>
    <comment ref="H7" authorId="0">
      <text>
        <r>
          <rPr>
            <b/>
            <sz val="8"/>
            <color indexed="81"/>
            <rFont val="Tahoma"/>
            <family val="2"/>
          </rPr>
          <t>Eric Bodden:</t>
        </r>
        <r>
          <rPr>
            <sz val="8"/>
            <color indexed="81"/>
            <rFont val="Tahoma"/>
            <family val="2"/>
          </rPr>
          <t xml:space="preserve">
due to dynamic loading</t>
        </r>
      </text>
    </comment>
    <comment ref="E8" authorId="0">
      <text>
        <r>
          <rPr>
            <b/>
            <sz val="8"/>
            <color indexed="81"/>
            <rFont val="Tahoma"/>
            <family val="2"/>
          </rPr>
          <t>Eric Bodden:</t>
        </r>
        <r>
          <rPr>
            <sz val="8"/>
            <color indexed="81"/>
            <rFont val="Tahoma"/>
            <family val="2"/>
          </rPr>
          <t xml:space="preserve">
due to dynamic loading</t>
        </r>
      </text>
    </comment>
    <comment ref="E9" authorId="0">
      <text>
        <r>
          <rPr>
            <b/>
            <sz val="8"/>
            <color indexed="81"/>
            <rFont val="Tahoma"/>
            <family val="2"/>
          </rPr>
          <t>Eric Bodden:</t>
        </r>
        <r>
          <rPr>
            <sz val="8"/>
            <color indexed="81"/>
            <rFont val="Tahoma"/>
            <family val="2"/>
          </rPr>
          <t xml:space="preserve">
due to tainting</t>
        </r>
      </text>
    </comment>
    <comment ref="H9" authorId="0">
      <text>
        <r>
          <rPr>
            <b/>
            <sz val="8"/>
            <color indexed="81"/>
            <rFont val="Tahoma"/>
            <family val="2"/>
          </rPr>
          <t>Eric Bodden:</t>
        </r>
        <r>
          <rPr>
            <sz val="8"/>
            <color indexed="81"/>
            <rFont val="Tahoma"/>
            <family val="2"/>
          </rPr>
          <t xml:space="preserve">
ACTUAL ERROR!</t>
        </r>
      </text>
    </comment>
    <comment ref="L11" authorId="0">
      <text>
        <r>
          <rPr>
            <b/>
            <sz val="8"/>
            <color indexed="81"/>
            <rFont val="Tahoma"/>
            <family val="2"/>
          </rPr>
          <t>Eric Bodden:</t>
        </r>
        <r>
          <rPr>
            <sz val="8"/>
            <color indexed="81"/>
            <rFont val="Tahoma"/>
            <family val="2"/>
          </rPr>
          <t xml:space="preserve">
caused though tainting: very early on in the method, the constructor is called, which calls reset() and that leads to tainting</t>
        </r>
      </text>
    </comment>
    <comment ref="L13" authorId="0">
      <text>
        <r>
          <rPr>
            <b/>
            <sz val="8"/>
            <color indexed="81"/>
            <rFont val="Tahoma"/>
            <family val="2"/>
          </rPr>
          <t>Eric Bodden:</t>
        </r>
        <r>
          <rPr>
            <sz val="8"/>
            <color indexed="81"/>
            <rFont val="Tahoma"/>
            <family val="2"/>
          </rPr>
          <t xml:space="preserve">
would need freshness analysis to rule this one out</t>
        </r>
      </text>
    </comment>
  </commentList>
</comments>
</file>

<file path=xl/sharedStrings.xml><?xml version="1.0" encoding="utf-8"?>
<sst xmlns="http://schemas.openxmlformats.org/spreadsheetml/2006/main" count="1286" uniqueCount="714">
  <si>
    <t>hsqldb</t>
  </si>
  <si>
    <t>jython</t>
  </si>
  <si>
    <t>lucene</t>
  </si>
  <si>
    <t>pmd</t>
  </si>
  <si>
    <t>xalan</t>
  </si>
  <si>
    <t>antlr</t>
  </si>
  <si>
    <t>chart</t>
  </si>
  <si>
    <t>eclipse</t>
  </si>
  <si>
    <t>fop</t>
  </si>
  <si>
    <t>scimark</t>
  </si>
  <si>
    <t>ASyncIterationCollection</t>
  </si>
  <si>
    <t>ASyncIterationMap</t>
  </si>
  <si>
    <t>FailSafeEnum</t>
  </si>
  <si>
    <t>FailSafeIter</t>
  </si>
  <si>
    <t>HasNext</t>
  </si>
  <si>
    <t>HasNextElem</t>
  </si>
  <si>
    <t>LeakingSync</t>
  </si>
  <si>
    <t>ReaderTest</t>
  </si>
  <si>
    <t>ResetRead</t>
  </si>
  <si>
    <t>StartResume</t>
  </si>
  <si>
    <t>StartStart</t>
  </si>
  <si>
    <t>StopStop</t>
  </si>
  <si>
    <t>WriterTest</t>
  </si>
  <si>
    <t>quick</t>
  </si>
  <si>
    <t>fi</t>
  </si>
  <si>
    <t>bloat</t>
  </si>
  <si>
    <t>fs</t>
  </si>
  <si>
    <t>remain</t>
  </si>
  <si>
    <t>number of &gt;0:</t>
  </si>
  <si>
    <t>sum</t>
  </si>
  <si>
    <t>percent</t>
  </si>
  <si>
    <t>accum</t>
  </si>
  <si>
    <t>COUNT</t>
  </si>
  <si>
    <t>SUM</t>
  </si>
  <si>
    <t>count</t>
  </si>
  <si>
    <t>AVERAGE</t>
  </si>
  <si>
    <t>cg phase took</t>
  </si>
  <si>
    <t>DemandCS queries took</t>
  </si>
  <si>
    <t>Shadow groups took</t>
  </si>
  <si>
    <t>Number of analysis runs</t>
  </si>
  <si>
    <t>Maximal analysis time</t>
  </si>
  <si>
    <t>Average analysis time</t>
  </si>
  <si>
    <t>Total analysis time</t>
  </si>
  <si>
    <t>total</t>
  </si>
  <si>
    <t>antlr-FailSafeEnum-cg phase took</t>
  </si>
  <si>
    <t>antlr-FailSafeEnum-DemandCS queries took</t>
  </si>
  <si>
    <t>antlr-FailSafeEnum-Shadow groups took</t>
  </si>
  <si>
    <t>antlr-FailSafeEnum-Number of analysis runs</t>
  </si>
  <si>
    <t>antlr-FailSafeEnum-Maximal analysis time</t>
  </si>
  <si>
    <t>antlr-FailSafeEnum-Average analysis time</t>
  </si>
  <si>
    <t>antlr-FailSafeEnum-Total analysis time</t>
  </si>
  <si>
    <t>antlr-FailSafeEnum-total</t>
  </si>
  <si>
    <t>antlr-HashSetTest-cg phase took</t>
  </si>
  <si>
    <t>antlr-HashSetTest-DemandCS queries took</t>
  </si>
  <si>
    <t>antlr-HashSetTest-Shadow groups took</t>
  </si>
  <si>
    <t>antlr-HashSetTest-Number of analysis runs</t>
  </si>
  <si>
    <t>antlr-HashSetTest-Maximal analysis time</t>
  </si>
  <si>
    <t>antlr-HashSetTest-Average analysis time</t>
  </si>
  <si>
    <t>antlr-HashSetTest-Total analysis time</t>
  </si>
  <si>
    <t>antlr-HashSetTest-total</t>
  </si>
  <si>
    <t>antlr-HasNextElem-cg phase took</t>
  </si>
  <si>
    <t>antlr-HasNextElem-DemandCS queries took</t>
  </si>
  <si>
    <t>antlr-HasNextElem-Shadow groups took</t>
  </si>
  <si>
    <t>antlr-HasNextElem-Number of analysis runs</t>
  </si>
  <si>
    <t>antlr-HasNextElem-Maximal analysis time</t>
  </si>
  <si>
    <t>antlr-HasNextElem-Average analysis time</t>
  </si>
  <si>
    <t>antlr-HasNextElem-Total analysis time</t>
  </si>
  <si>
    <t>antlr-HasNextElem-total</t>
  </si>
  <si>
    <t>antlr-ReaderTest-cg phase took</t>
  </si>
  <si>
    <t>antlr-ReaderTest-DemandCS queries took</t>
  </si>
  <si>
    <t>antlr-ReaderTest-Shadow groups took</t>
  </si>
  <si>
    <t>antlr-ReaderTest-Number of analysis runs</t>
  </si>
  <si>
    <t>antlr-ReaderTest-Maximal analysis time</t>
  </si>
  <si>
    <t>antlr-ReaderTest-Average analysis time</t>
  </si>
  <si>
    <t>antlr-ReaderTest-Total analysis time</t>
  </si>
  <si>
    <t>antlr-ReaderTest-total</t>
  </si>
  <si>
    <t>bloat-FailSafeIter-cg phase took</t>
  </si>
  <si>
    <t>bloat-FailSafeIter-DemandCS queries took</t>
  </si>
  <si>
    <t>bloat-FailSafeIter-Shadow groups took</t>
  </si>
  <si>
    <t>bloat-FailSafeIter-Number of analysis runs</t>
  </si>
  <si>
    <t>bloat-FailSafeIter-Maximal analysis time</t>
  </si>
  <si>
    <t>bloat-FailSafeIter-Average analysis time</t>
  </si>
  <si>
    <t>bloat-FailSafeIter-Total analysis time</t>
  </si>
  <si>
    <t>bloat-FailSafeIter-total</t>
  </si>
  <si>
    <t>bloat-HashMapTest-cg phase took</t>
  </si>
  <si>
    <t>bloat-HashMapTest-DemandCS queries took</t>
  </si>
  <si>
    <t>bloat-HashMapTest-Shadow groups took</t>
  </si>
  <si>
    <t>bloat-HashMapTest-Number of analysis runs</t>
  </si>
  <si>
    <t>bloat-HashMapTest-Maximal analysis time</t>
  </si>
  <si>
    <t>bloat-HashMapTest-Average analysis time</t>
  </si>
  <si>
    <t>bloat-HashMapTest-Total analysis time</t>
  </si>
  <si>
    <t>bloat-HashMapTest-total</t>
  </si>
  <si>
    <t>bloat-HashSetTest-cg phase took</t>
  </si>
  <si>
    <t>bloat-HashSetTest-DemandCS queries took</t>
  </si>
  <si>
    <t>bloat-HashSetTest-Shadow groups took</t>
  </si>
  <si>
    <t>bloat-HashSetTest-Number of analysis runs</t>
  </si>
  <si>
    <t>bloat-HashSetTest-Maximal analysis time</t>
  </si>
  <si>
    <t>bloat-HashSetTest-Average analysis time</t>
  </si>
  <si>
    <t>bloat-HashSetTest-Total analysis time</t>
  </si>
  <si>
    <t>bloat-HashSetTest-total</t>
  </si>
  <si>
    <t>bloat-HasNextElem-cg phase took</t>
  </si>
  <si>
    <t>bloat-HasNextElem-DemandCS queries took</t>
  </si>
  <si>
    <t>bloat-HasNextElem-Shadow groups took</t>
  </si>
  <si>
    <t>bloat-HasNextElem-Number of analysis runs</t>
  </si>
  <si>
    <t>bloat-HasNextElem-Maximal analysis time</t>
  </si>
  <si>
    <t>bloat-HasNextElem-Average analysis time</t>
  </si>
  <si>
    <t>bloat-HasNextElem-Total analysis time</t>
  </si>
  <si>
    <t>bloat-HasNextElem-total</t>
  </si>
  <si>
    <t>bloat-HasNext-cg phase took</t>
  </si>
  <si>
    <t>bloat-HasNext-DemandCS queries took</t>
  </si>
  <si>
    <t>bloat-HasNext-Shadow groups took</t>
  </si>
  <si>
    <t>bloat-HasNext-Number of analysis runs</t>
  </si>
  <si>
    <t>bloat-HasNext-Maximal analysis time</t>
  </si>
  <si>
    <t>bloat-HasNext-Average analysis time</t>
  </si>
  <si>
    <t>bloat-HasNext-Total analysis time</t>
  </si>
  <si>
    <t>bloat-HasNext-total</t>
  </si>
  <si>
    <t>bloat-WriterTest-cg phase took</t>
  </si>
  <si>
    <t>bloat-WriterTest-DemandCS queries took</t>
  </si>
  <si>
    <t>bloat-WriterTest-Shadow groups took</t>
  </si>
  <si>
    <t>bloat-WriterTest-Number of analysis runs</t>
  </si>
  <si>
    <t>bloat-WriterTest-Maximal analysis time</t>
  </si>
  <si>
    <t>bloat-WriterTest-Average analysis time</t>
  </si>
  <si>
    <t>bloat-WriterTest-Total analysis time</t>
  </si>
  <si>
    <t>bloat-WriterTest-total</t>
  </si>
  <si>
    <t>chart-FailSafeIter-cg phase took</t>
  </si>
  <si>
    <t>chart-FailSafeIter-DemandCS queries took</t>
  </si>
  <si>
    <t>chart-FailSafeIter-Shadow groups took</t>
  </si>
  <si>
    <t>chart-FailSafeIter-Number of analysis runs</t>
  </si>
  <si>
    <t>chart-FailSafeIter-Maximal analysis time</t>
  </si>
  <si>
    <t>chart-FailSafeIter-Average analysis time</t>
  </si>
  <si>
    <t>chart-FailSafeIter-Total analysis time</t>
  </si>
  <si>
    <t>chart-FailSafeIter-total</t>
  </si>
  <si>
    <t>chart-HashMapTest-cg phase took</t>
  </si>
  <si>
    <t>chart-HashMapTest-DemandCS queries took</t>
  </si>
  <si>
    <t>chart-HashMapTest-Shadow groups took</t>
  </si>
  <si>
    <t>chart-HashMapTest-Number of analysis runs</t>
  </si>
  <si>
    <t>chart-HashMapTest-Maximal analysis time</t>
  </si>
  <si>
    <t>chart-HashMapTest-Average analysis time</t>
  </si>
  <si>
    <t>chart-HashMapTest-Total analysis time</t>
  </si>
  <si>
    <t>chart-HashMapTest-total</t>
  </si>
  <si>
    <t>chart-HashSetTest-cg phase took</t>
  </si>
  <si>
    <t>chart-HashSetTest-DemandCS queries took</t>
  </si>
  <si>
    <t>chart-HashSetTest-Shadow groups took</t>
  </si>
  <si>
    <t>chart-HashSetTest-Number of analysis runs</t>
  </si>
  <si>
    <t>chart-HashSetTest-Maximal analysis time</t>
  </si>
  <si>
    <t>chart-HashSetTest-Average analysis time</t>
  </si>
  <si>
    <t>chart-HashSetTest-Total analysis time</t>
  </si>
  <si>
    <t>chart-HashSetTest-total</t>
  </si>
  <si>
    <t>chart-HasNext-cg phase took</t>
  </si>
  <si>
    <t>chart-HasNext-DemandCS queries took</t>
  </si>
  <si>
    <t>chart-HasNext-Shadow groups took</t>
  </si>
  <si>
    <t>chart-HasNext-Number of analysis runs</t>
  </si>
  <si>
    <t>chart-HasNext-Maximal analysis time</t>
  </si>
  <si>
    <t>chart-HasNext-Average analysis time</t>
  </si>
  <si>
    <t>chart-HasNext-Total analysis time</t>
  </si>
  <si>
    <t>chart-HasNext-total</t>
  </si>
  <si>
    <t>chart-ReaderTest-cg phase took</t>
  </si>
  <si>
    <t>chart-ReaderTest-DemandCS queries took</t>
  </si>
  <si>
    <t>chart-ReaderTest-Shadow groups took</t>
  </si>
  <si>
    <t>chart-ReaderTest-Number of analysis runs</t>
  </si>
  <si>
    <t>chart-ReaderTest-Maximal analysis time</t>
  </si>
  <si>
    <t>chart-ReaderTest-Average analysis time</t>
  </si>
  <si>
    <t>chart-ReaderTest-Total analysis time</t>
  </si>
  <si>
    <t>chart-ReaderTest-total</t>
  </si>
  <si>
    <t>eclipse-ASyncIterationCollection-cg phase took</t>
  </si>
  <si>
    <t>eclipse-ASyncIterationCollection-DemandCS queries took</t>
  </si>
  <si>
    <t>eclipse-ASyncIterationCollection-Shadow groups took</t>
  </si>
  <si>
    <t>eclipse-ASyncIterationCollection-Number of analysis runs</t>
  </si>
  <si>
    <t>eclipse-ASyncIterationCollection-Maximal analysis time</t>
  </si>
  <si>
    <t>eclipse-ASyncIterationCollection-Average analysis time</t>
  </si>
  <si>
    <t>eclipse-ASyncIterationCollection-Total analysis time</t>
  </si>
  <si>
    <t>eclipse-ASyncIterationCollection-total</t>
  </si>
  <si>
    <t>eclipse-ASyncIterationMap-cg phase took</t>
  </si>
  <si>
    <t>eclipse-ASyncIterationMap-DemandCS queries took</t>
  </si>
  <si>
    <t>eclipse-ASyncIterationMap-Shadow groups took</t>
  </si>
  <si>
    <t>eclipse-ASyncIterationMap-Number of analysis runs</t>
  </si>
  <si>
    <t>eclipse-ASyncIterationMap-Maximal analysis time</t>
  </si>
  <si>
    <t>eclipse-ASyncIterationMap-Average analysis time</t>
  </si>
  <si>
    <t>eclipse-ASyncIterationMap-Total analysis time</t>
  </si>
  <si>
    <t>eclipse-ASyncIterationMap-total</t>
  </si>
  <si>
    <t>eclipse-FailSafeEnum-cg phase took</t>
  </si>
  <si>
    <t>eclipse-FailSafeEnum-DemandCS queries took</t>
  </si>
  <si>
    <t>eclipse-FailSafeEnum-Shadow groups took</t>
  </si>
  <si>
    <t>eclipse-FailSafeEnum-Number of analysis runs</t>
  </si>
  <si>
    <t>eclipse-FailSafeEnum-Maximal analysis time</t>
  </si>
  <si>
    <t>eclipse-FailSafeEnum-Average analysis time</t>
  </si>
  <si>
    <t>eclipse-FailSafeEnum-Total analysis time</t>
  </si>
  <si>
    <t>eclipse-FailSafeEnum-total</t>
  </si>
  <si>
    <t>eclipse-FailSafeIter-cg phase took</t>
  </si>
  <si>
    <t>eclipse-FailSafeIter-DemandCS queries took</t>
  </si>
  <si>
    <t>eclipse-FailSafeIter-Shadow groups took</t>
  </si>
  <si>
    <t>eclipse-FailSafeIter-Number of analysis runs</t>
  </si>
  <si>
    <t>eclipse-FailSafeIter-Maximal analysis time</t>
  </si>
  <si>
    <t>eclipse-FailSafeIter-Average analysis time</t>
  </si>
  <si>
    <t>eclipse-FailSafeIter-Total analysis time</t>
  </si>
  <si>
    <t>eclipse-FailSafeIter-total</t>
  </si>
  <si>
    <t>eclipse-HashMapTest-cg phase took</t>
  </si>
  <si>
    <t>eclipse-HashMapTest-DemandCS queries took</t>
  </si>
  <si>
    <t>eclipse-HashMapTest-Shadow groups took</t>
  </si>
  <si>
    <t>eclipse-HashMapTest-Number of analysis runs</t>
  </si>
  <si>
    <t>eclipse-HashMapTest-Maximal analysis time</t>
  </si>
  <si>
    <t>eclipse-HashMapTest-Average analysis time</t>
  </si>
  <si>
    <t>eclipse-HashMapTest-Total analysis time</t>
  </si>
  <si>
    <t>eclipse-HashMapTest-total</t>
  </si>
  <si>
    <t>eclipse-HashSetTest-cg phase took</t>
  </si>
  <si>
    <t>eclipse-HashSetTest-DemandCS queries took</t>
  </si>
  <si>
    <t>eclipse-HashSetTest-Shadow groups took</t>
  </si>
  <si>
    <t>eclipse-HashSetTest-Number of analysis runs</t>
  </si>
  <si>
    <t>eclipse-HashSetTest-Maximal analysis time</t>
  </si>
  <si>
    <t>eclipse-HashSetTest-Average analysis time</t>
  </si>
  <si>
    <t>eclipse-HashSetTest-Total analysis time</t>
  </si>
  <si>
    <t>eclipse-HashSetTest-total</t>
  </si>
  <si>
    <t>eclipse-HasNextElem-cg phase took</t>
  </si>
  <si>
    <t>eclipse-HasNextElem-DemandCS queries took</t>
  </si>
  <si>
    <t>eclipse-HasNextElem-Shadow groups took</t>
  </si>
  <si>
    <t>eclipse-HasNextElem-Number of analysis runs</t>
  </si>
  <si>
    <t>eclipse-HasNextElem-Maximal analysis time</t>
  </si>
  <si>
    <t>eclipse-HasNextElem-Average analysis time</t>
  </si>
  <si>
    <t>eclipse-HasNextElem-Total analysis time</t>
  </si>
  <si>
    <t>eclipse-HasNextElem-total</t>
  </si>
  <si>
    <t>eclipse-HasNext-cg phase took</t>
  </si>
  <si>
    <t>eclipse-HasNext-DemandCS queries took</t>
  </si>
  <si>
    <t>eclipse-HasNext-Shadow groups took</t>
  </si>
  <si>
    <t>eclipse-HasNext-Number of analysis runs</t>
  </si>
  <si>
    <t>eclipse-HasNext-Maximal analysis time</t>
  </si>
  <si>
    <t>eclipse-HasNext-Average analysis time</t>
  </si>
  <si>
    <t>eclipse-HasNext-Total analysis time</t>
  </si>
  <si>
    <t>eclipse-HasNext-total</t>
  </si>
  <si>
    <t>eclipse-LeakingSync-cg phase took</t>
  </si>
  <si>
    <t>eclipse-LeakingSync-DemandCS queries took</t>
  </si>
  <si>
    <t>eclipse-LeakingSync-Shadow groups took</t>
  </si>
  <si>
    <t>eclipse-LeakingSync-Number of analysis runs</t>
  </si>
  <si>
    <t>eclipse-LeakingSync-Maximal analysis time</t>
  </si>
  <si>
    <t>eclipse-LeakingSync-Average analysis time</t>
  </si>
  <si>
    <t>eclipse-LeakingSync-Total analysis time</t>
  </si>
  <si>
    <t>eclipse-LeakingSync-total</t>
  </si>
  <si>
    <t>eclipse-ReaderTest-cg phase took</t>
  </si>
  <si>
    <t>eclipse-ReaderTest-DemandCS queries took</t>
  </si>
  <si>
    <t>eclipse-ReaderTest-Shadow groups took</t>
  </si>
  <si>
    <t>eclipse-ReaderTest-Number of analysis runs</t>
  </si>
  <si>
    <t>eclipse-ReaderTest-Maximal analysis time</t>
  </si>
  <si>
    <t>eclipse-ReaderTest-Average analysis time</t>
  </si>
  <si>
    <t>eclipse-ReaderTest-Total analysis time</t>
  </si>
  <si>
    <t>eclipse-ReaderTest-total</t>
  </si>
  <si>
    <t>eclipse-WriterTest-cg phase took</t>
  </si>
  <si>
    <t>eclipse-WriterTest-DemandCS queries took</t>
  </si>
  <si>
    <t>eclipse-WriterTest-Shadow groups took</t>
  </si>
  <si>
    <t>eclipse-WriterTest-Number of analysis runs</t>
  </si>
  <si>
    <t>eclipse-WriterTest-Maximal analysis time</t>
  </si>
  <si>
    <t>eclipse-WriterTest-Average analysis time</t>
  </si>
  <si>
    <t>eclipse-WriterTest-Total analysis time</t>
  </si>
  <si>
    <t>eclipse-WriterTest-total</t>
  </si>
  <si>
    <t>fop-FailSafeEnum-cg phase took</t>
  </si>
  <si>
    <t>fop-FailSafeEnum-DemandCS queries took</t>
  </si>
  <si>
    <t>fop-FailSafeEnum-Shadow groups took</t>
  </si>
  <si>
    <t>fop-FailSafeEnum-Number of analysis runs</t>
  </si>
  <si>
    <t>fop-FailSafeEnum-Maximal analysis time</t>
  </si>
  <si>
    <t>fop-FailSafeEnum-Average analysis time</t>
  </si>
  <si>
    <t>fop-FailSafeEnum-Total analysis time</t>
  </si>
  <si>
    <t>fop-FailSafeEnum-total</t>
  </si>
  <si>
    <t>fop-FailSafeIter-cg phase took</t>
  </si>
  <si>
    <t>fop-FailSafeIter-DemandCS queries took</t>
  </si>
  <si>
    <t>fop-FailSafeIter-Shadow groups took</t>
  </si>
  <si>
    <t>fop-FailSafeIter-Number of analysis runs</t>
  </si>
  <si>
    <t>fop-FailSafeIter-Maximal analysis time</t>
  </si>
  <si>
    <t>fop-FailSafeIter-Average analysis time</t>
  </si>
  <si>
    <t>fop-FailSafeIter-Total analysis time</t>
  </si>
  <si>
    <t>fop-FailSafeIter-total</t>
  </si>
  <si>
    <t>fop-HashMapTest-cg phase took</t>
  </si>
  <si>
    <t>fop-HashMapTest-DemandCS queries took</t>
  </si>
  <si>
    <t>fop-HashMapTest-Shadow groups took</t>
  </si>
  <si>
    <t>fop-HashMapTest-Number of analysis runs</t>
  </si>
  <si>
    <t>fop-HashMapTest-Maximal analysis time</t>
  </si>
  <si>
    <t>fop-HashMapTest-Average analysis time</t>
  </si>
  <si>
    <t>fop-HashMapTest-Total analysis time</t>
  </si>
  <si>
    <t>fop-HashMapTest-total</t>
  </si>
  <si>
    <t>fop-HashSetTest-cg phase took</t>
  </si>
  <si>
    <t>fop-HashSetTest-DemandCS queries took</t>
  </si>
  <si>
    <t>fop-HashSetTest-Shadow groups took</t>
  </si>
  <si>
    <t>fop-HashSetTest-Number of analysis runs</t>
  </si>
  <si>
    <t>fop-HashSetTest-Maximal analysis time</t>
  </si>
  <si>
    <t>fop-HashSetTest-Average analysis time</t>
  </si>
  <si>
    <t>fop-HashSetTest-Total analysis time</t>
  </si>
  <si>
    <t>fop-HashSetTest-total</t>
  </si>
  <si>
    <t>fop-HasNextElem-cg phase took</t>
  </si>
  <si>
    <t>fop-HasNextElem-DemandCS queries took</t>
  </si>
  <si>
    <t>fop-HasNextElem-Shadow groups took</t>
  </si>
  <si>
    <t>fop-HasNextElem-Number of analysis runs</t>
  </si>
  <si>
    <t>fop-HasNextElem-Maximal analysis time</t>
  </si>
  <si>
    <t>fop-HasNextElem-Average analysis time</t>
  </si>
  <si>
    <t>fop-HasNextElem-Total analysis time</t>
  </si>
  <si>
    <t>fop-HasNextElem-total</t>
  </si>
  <si>
    <t>fop-HasNext-cg phase took</t>
  </si>
  <si>
    <t>fop-HasNext-DemandCS queries took</t>
  </si>
  <si>
    <t>fop-HasNext-Shadow groups took</t>
  </si>
  <si>
    <t>fop-HasNext-Number of analysis runs</t>
  </si>
  <si>
    <t>fop-HasNext-Maximal analysis time</t>
  </si>
  <si>
    <t>fop-HasNext-Average analysis time</t>
  </si>
  <si>
    <t>fop-HasNext-Total analysis time</t>
  </si>
  <si>
    <t>fop-HasNext-total</t>
  </si>
  <si>
    <t>fop-ReaderTest-cg phase took</t>
  </si>
  <si>
    <t>fop-ReaderTest-DemandCS queries took</t>
  </si>
  <si>
    <t>fop-ReaderTest-Shadow groups took</t>
  </si>
  <si>
    <t>fop-ReaderTest-Number of analysis runs</t>
  </si>
  <si>
    <t>fop-ReaderTest-Maximal analysis time</t>
  </si>
  <si>
    <t>fop-ReaderTest-Average analysis time</t>
  </si>
  <si>
    <t>fop-ReaderTest-Total analysis time</t>
  </si>
  <si>
    <t>fop-ReaderTest-total</t>
  </si>
  <si>
    <t>fop-WriterTest-cg phase took</t>
  </si>
  <si>
    <t>fop-WriterTest-DemandCS queries took</t>
  </si>
  <si>
    <t>fop-WriterTest-Shadow groups took</t>
  </si>
  <si>
    <t>fop-WriterTest-Number of analysis runs</t>
  </si>
  <si>
    <t>fop-WriterTest-Maximal analysis time</t>
  </si>
  <si>
    <t>fop-WriterTest-Average analysis time</t>
  </si>
  <si>
    <t>fop-WriterTest-Total analysis time</t>
  </si>
  <si>
    <t>fop-WriterTest-total</t>
  </si>
  <si>
    <t>hsqldb-FailSafeEnum-cg phase took</t>
  </si>
  <si>
    <t>hsqldb-FailSafeEnum-DemandCS queries took</t>
  </si>
  <si>
    <t>hsqldb-FailSafeEnum-Shadow groups took</t>
  </si>
  <si>
    <t>hsqldb-FailSafeEnum-Number of analysis runs</t>
  </si>
  <si>
    <t>hsqldb-FailSafeEnum-Maximal analysis time</t>
  </si>
  <si>
    <t>hsqldb-FailSafeEnum-Average analysis time</t>
  </si>
  <si>
    <t>hsqldb-FailSafeEnum-Total analysis time</t>
  </si>
  <si>
    <t>hsqldb-FailSafeEnum-total</t>
  </si>
  <si>
    <t>hsqldb-FailSafeIter-cg phase took</t>
  </si>
  <si>
    <t>hsqldb-FailSafeIter-DemandCS queries took</t>
  </si>
  <si>
    <t>hsqldb-FailSafeIter-Shadow groups took</t>
  </si>
  <si>
    <t>hsqldb-FailSafeIter-Number of analysis runs</t>
  </si>
  <si>
    <t>hsqldb-FailSafeIter-Maximal analysis time</t>
  </si>
  <si>
    <t>hsqldb-FailSafeIter-Average analysis time</t>
  </si>
  <si>
    <t>hsqldb-FailSafeIter-Total analysis time</t>
  </si>
  <si>
    <t>hsqldb-FailSafeIter-total</t>
  </si>
  <si>
    <t>hsqldb-HashMapTest-cg phase took</t>
  </si>
  <si>
    <t>hsqldb-HashMapTest-DemandCS queries took</t>
  </si>
  <si>
    <t>hsqldb-HashMapTest-Shadow groups took</t>
  </si>
  <si>
    <t>hsqldb-HashMapTest-Number of analysis runs</t>
  </si>
  <si>
    <t>hsqldb-HashMapTest-Maximal analysis time</t>
  </si>
  <si>
    <t>hsqldb-HashMapTest-Average analysis time</t>
  </si>
  <si>
    <t>hsqldb-HashMapTest-Total analysis time</t>
  </si>
  <si>
    <t>hsqldb-HashMapTest-total</t>
  </si>
  <si>
    <t>hsqldb-HashSetTest-cg phase took</t>
  </si>
  <si>
    <t>hsqldb-HashSetTest-DemandCS queries took</t>
  </si>
  <si>
    <t>hsqldb-HashSetTest-Shadow groups took</t>
  </si>
  <si>
    <t>hsqldb-HashSetTest-Number of analysis runs</t>
  </si>
  <si>
    <t>hsqldb-HashSetTest-Maximal analysis time</t>
  </si>
  <si>
    <t>hsqldb-HashSetTest-Average analysis time</t>
  </si>
  <si>
    <t>hsqldb-HashSetTest-Total analysis time</t>
  </si>
  <si>
    <t>hsqldb-HashSetTest-total</t>
  </si>
  <si>
    <t>hsqldb-HasNextElem-cg phase took</t>
  </si>
  <si>
    <t>hsqldb-HasNextElem-DemandCS queries took</t>
  </si>
  <si>
    <t>hsqldb-HasNextElem-Shadow groups took</t>
  </si>
  <si>
    <t>hsqldb-HasNextElem-Number of analysis runs</t>
  </si>
  <si>
    <t>hsqldb-HasNextElem-Maximal analysis time</t>
  </si>
  <si>
    <t>hsqldb-HasNextElem-Average analysis time</t>
  </si>
  <si>
    <t>hsqldb-HasNextElem-Total analysis time</t>
  </si>
  <si>
    <t>hsqldb-HasNextElem-total</t>
  </si>
  <si>
    <t>hsqldb-HasNext-cg phase took</t>
  </si>
  <si>
    <t>hsqldb-HasNext-DemandCS queries took</t>
  </si>
  <si>
    <t>hsqldb-HasNext-Shadow groups took</t>
  </si>
  <si>
    <t>hsqldb-HasNext-Number of analysis runs</t>
  </si>
  <si>
    <t>hsqldb-HasNext-Maximal analysis time</t>
  </si>
  <si>
    <t>hsqldb-HasNext-Average analysis time</t>
  </si>
  <si>
    <t>hsqldb-HasNext-Total analysis time</t>
  </si>
  <si>
    <t>hsqldb-HasNext-total</t>
  </si>
  <si>
    <t>hsqldb-ReaderTest-cg phase took</t>
  </si>
  <si>
    <t>hsqldb-ReaderTest-DemandCS queries took</t>
  </si>
  <si>
    <t>hsqldb-ReaderTest-Shadow groups took</t>
  </si>
  <si>
    <t>hsqldb-ReaderTest-Number of analysis runs</t>
  </si>
  <si>
    <t>hsqldb-ReaderTest-Maximal analysis time</t>
  </si>
  <si>
    <t>hsqldb-ReaderTest-Average analysis time</t>
  </si>
  <si>
    <t>hsqldb-ReaderTest-Total analysis time</t>
  </si>
  <si>
    <t>hsqldb-ReaderTest-total</t>
  </si>
  <si>
    <t>hsqldb-WriterTest-cg phase took</t>
  </si>
  <si>
    <t>hsqldb-WriterTest-DemandCS queries took</t>
  </si>
  <si>
    <t>hsqldb-WriterTest-Shadow groups took</t>
  </si>
  <si>
    <t>hsqldb-WriterTest-Number of analysis runs</t>
  </si>
  <si>
    <t>hsqldb-WriterTest-Maximal analysis time</t>
  </si>
  <si>
    <t>hsqldb-WriterTest-Average analysis time</t>
  </si>
  <si>
    <t>hsqldb-WriterTest-Total analysis time</t>
  </si>
  <si>
    <t>hsqldb-WriterTest-total</t>
  </si>
  <si>
    <t>jython-FailSafeEnum-cg phase took</t>
  </si>
  <si>
    <t>jython-FailSafeEnum-DemandCS queries took</t>
  </si>
  <si>
    <t>jython-FailSafeEnum-Shadow groups took</t>
  </si>
  <si>
    <t>jython-FailSafeEnum-Number of analysis runs</t>
  </si>
  <si>
    <t>jython-FailSafeEnum-Maximal analysis time</t>
  </si>
  <si>
    <t>jython-FailSafeEnum-Average analysis time</t>
  </si>
  <si>
    <t>jython-FailSafeEnum-Total analysis time</t>
  </si>
  <si>
    <t>jython-FailSafeEnum-total</t>
  </si>
  <si>
    <t>jython-FailSafeIter-cg phase took</t>
  </si>
  <si>
    <t>jython-FailSafeIter-DemandCS queries took</t>
  </si>
  <si>
    <t>jython-FailSafeIter-Shadow groups took</t>
  </si>
  <si>
    <t>jython-FailSafeIter-Number of analysis runs</t>
  </si>
  <si>
    <t>jython-FailSafeIter-Maximal analysis time</t>
  </si>
  <si>
    <t>jython-FailSafeIter-Average analysis time</t>
  </si>
  <si>
    <t>jython-FailSafeIter-Total analysis time</t>
  </si>
  <si>
    <t>jython-FailSafeIter-total</t>
  </si>
  <si>
    <t>jython-HashMapTest-cg phase took</t>
  </si>
  <si>
    <t>jython-HashMapTest-DemandCS queries took</t>
  </si>
  <si>
    <t>jython-HashMapTest-Shadow groups took</t>
  </si>
  <si>
    <t>jython-HashMapTest-Number of analysis runs</t>
  </si>
  <si>
    <t>jython-HashMapTest-Maximal analysis time</t>
  </si>
  <si>
    <t>jython-HashMapTest-Average analysis time</t>
  </si>
  <si>
    <t>jython-HashMapTest-Total analysis time</t>
  </si>
  <si>
    <t>jython-HashMapTest-total</t>
  </si>
  <si>
    <t>jython-HashSetTest-cg phase took</t>
  </si>
  <si>
    <t>jython-HashSetTest-DemandCS queries took</t>
  </si>
  <si>
    <t>jython-HashSetTest-Shadow groups took</t>
  </si>
  <si>
    <t>jython-HashSetTest-Number of analysis runs</t>
  </si>
  <si>
    <t>jython-HashSetTest-Maximal analysis time</t>
  </si>
  <si>
    <t>jython-HashSetTest-Average analysis time</t>
  </si>
  <si>
    <t>jython-HashSetTest-Total analysis time</t>
  </si>
  <si>
    <t>jython-HashSetTest-total</t>
  </si>
  <si>
    <t>jython-HasNextElem-cg phase took</t>
  </si>
  <si>
    <t>jython-HasNextElem-DemandCS queries took</t>
  </si>
  <si>
    <t>jython-HasNextElem-Shadow groups took</t>
  </si>
  <si>
    <t>jython-HasNextElem-Number of analysis runs</t>
  </si>
  <si>
    <t>jython-HasNextElem-Maximal analysis time</t>
  </si>
  <si>
    <t>jython-HasNextElem-Average analysis time</t>
  </si>
  <si>
    <t>jython-HasNextElem-Total analysis time</t>
  </si>
  <si>
    <t>jython-HasNextElem-total</t>
  </si>
  <si>
    <t>jython-HasNext-cg phase took</t>
  </si>
  <si>
    <t>jython-HasNext-DemandCS queries took</t>
  </si>
  <si>
    <t>jython-HasNext-Shadow groups took</t>
  </si>
  <si>
    <t>jython-HasNext-Number of analysis runs</t>
  </si>
  <si>
    <t>jython-HasNext-Maximal analysis time</t>
  </si>
  <si>
    <t>jython-HasNext-Average analysis time</t>
  </si>
  <si>
    <t>jython-HasNext-Total analysis time</t>
  </si>
  <si>
    <t>jython-HasNext-total</t>
  </si>
  <si>
    <t>jython-ReaderTest-cg phase took</t>
  </si>
  <si>
    <t>jython-ReaderTest-DemandCS queries took</t>
  </si>
  <si>
    <t>jython-ReaderTest-Shadow groups took</t>
  </si>
  <si>
    <t>jython-ReaderTest-Number of analysis runs</t>
  </si>
  <si>
    <t>jython-ReaderTest-Maximal analysis time</t>
  </si>
  <si>
    <t>jython-ReaderTest-Average analysis time</t>
  </si>
  <si>
    <t>jython-ReaderTest-Total analysis time</t>
  </si>
  <si>
    <t>jython-ReaderTest-total</t>
  </si>
  <si>
    <t>lucene-ASyncIterationCollection-cg phase took</t>
  </si>
  <si>
    <t>lucene-ASyncIterationCollection-DemandCS queries took</t>
  </si>
  <si>
    <t>lucene-ASyncIterationCollection-Shadow groups took</t>
  </si>
  <si>
    <t>lucene-ASyncIterationCollection-Number of analysis runs</t>
  </si>
  <si>
    <t>lucene-ASyncIterationCollection-Maximal analysis time</t>
  </si>
  <si>
    <t>lucene-ASyncIterationCollection-Average analysis time</t>
  </si>
  <si>
    <t>lucene-ASyncIterationCollection-Total analysis time</t>
  </si>
  <si>
    <t>lucene-ASyncIterationCollection-total</t>
  </si>
  <si>
    <t>lucene-FailSafeEnum-cg phase took</t>
  </si>
  <si>
    <t>lucene-FailSafeEnum-DemandCS queries took</t>
  </si>
  <si>
    <t>lucene-FailSafeEnum-Shadow groups took</t>
  </si>
  <si>
    <t>lucene-FailSafeEnum-Number of analysis runs</t>
  </si>
  <si>
    <t>lucene-FailSafeEnum-Maximal analysis time</t>
  </si>
  <si>
    <t>lucene-FailSafeEnum-Average analysis time</t>
  </si>
  <si>
    <t>lucene-FailSafeEnum-Total analysis time</t>
  </si>
  <si>
    <t>lucene-FailSafeEnum-total</t>
  </si>
  <si>
    <t>lucene-FailSafeIter-cg phase took</t>
  </si>
  <si>
    <t>lucene-FailSafeIter-DemandCS queries took</t>
  </si>
  <si>
    <t>lucene-FailSafeIter-Shadow groups took</t>
  </si>
  <si>
    <t>lucene-FailSafeIter-Number of analysis runs</t>
  </si>
  <si>
    <t>lucene-FailSafeIter-Maximal analysis time</t>
  </si>
  <si>
    <t>lucene-FailSafeIter-Average analysis time</t>
  </si>
  <si>
    <t>lucene-FailSafeIter-Total analysis time</t>
  </si>
  <si>
    <t>lucene-FailSafeIter-total</t>
  </si>
  <si>
    <t>lucene-HashMapTest-cg phase took</t>
  </si>
  <si>
    <t>lucene-HashMapTest-DemandCS queries took</t>
  </si>
  <si>
    <t>lucene-HashMapTest-Shadow groups took</t>
  </si>
  <si>
    <t>lucene-HashMapTest-Number of analysis runs</t>
  </si>
  <si>
    <t>lucene-HashMapTest-Maximal analysis time</t>
  </si>
  <si>
    <t>lucene-HashMapTest-Average analysis time</t>
  </si>
  <si>
    <t>lucene-HashMapTest-Total analysis time</t>
  </si>
  <si>
    <t>lucene-HashMapTest-total</t>
  </si>
  <si>
    <t>lucene-HashSetTest-cg phase took</t>
  </si>
  <si>
    <t>lucene-HashSetTest-DemandCS queries took</t>
  </si>
  <si>
    <t>lucene-HashSetTest-Shadow groups took</t>
  </si>
  <si>
    <t>lucene-HashSetTest-Number of analysis runs</t>
  </si>
  <si>
    <t>lucene-HashSetTest-Maximal analysis time</t>
  </si>
  <si>
    <t>lucene-HashSetTest-Average analysis time</t>
  </si>
  <si>
    <t>lucene-HashSetTest-Total analysis time</t>
  </si>
  <si>
    <t>lucene-HashSetTest-total</t>
  </si>
  <si>
    <t>lucene-HasNextElem-cg phase took</t>
  </si>
  <si>
    <t>lucene-HasNextElem-DemandCS queries took</t>
  </si>
  <si>
    <t>lucene-HasNextElem-Shadow groups took</t>
  </si>
  <si>
    <t>lucene-HasNextElem-Number of analysis runs</t>
  </si>
  <si>
    <t>lucene-HasNextElem-Maximal analysis time</t>
  </si>
  <si>
    <t>lucene-HasNextElem-Average analysis time</t>
  </si>
  <si>
    <t>lucene-HasNextElem-Total analysis time</t>
  </si>
  <si>
    <t>lucene-HasNextElem-total</t>
  </si>
  <si>
    <t>lucene-HasNext-cg phase took</t>
  </si>
  <si>
    <t>lucene-HasNext-DemandCS queries took</t>
  </si>
  <si>
    <t>lucene-HasNext-Shadow groups took</t>
  </si>
  <si>
    <t>lucene-HasNext-Number of analysis runs</t>
  </si>
  <si>
    <t>lucene-HasNext-Maximal analysis time</t>
  </si>
  <si>
    <t>lucene-HasNext-Average analysis time</t>
  </si>
  <si>
    <t>lucene-HasNext-Total analysis time</t>
  </si>
  <si>
    <t>lucene-HasNext-total</t>
  </si>
  <si>
    <t>lucene-LeakingSync-cg phase took</t>
  </si>
  <si>
    <t>lucene-LeakingSync-DemandCS queries took</t>
  </si>
  <si>
    <t>lucene-LeakingSync-Shadow groups took</t>
  </si>
  <si>
    <t>lucene-LeakingSync-Number of analysis runs</t>
  </si>
  <si>
    <t>lucene-LeakingSync-Maximal analysis time</t>
  </si>
  <si>
    <t>lucene-LeakingSync-Average analysis time</t>
  </si>
  <si>
    <t>lucene-LeakingSync-Total analysis time</t>
  </si>
  <si>
    <t>lucene-LeakingSync-total</t>
  </si>
  <si>
    <t>lucene-ReaderTest-cg phase took</t>
  </si>
  <si>
    <t>lucene-ReaderTest-DemandCS queries took</t>
  </si>
  <si>
    <t>lucene-ReaderTest-Shadow groups took</t>
  </si>
  <si>
    <t>lucene-ReaderTest-Number of analysis runs</t>
  </si>
  <si>
    <t>lucene-ReaderTest-Maximal analysis time</t>
  </si>
  <si>
    <t>lucene-ReaderTest-Average analysis time</t>
  </si>
  <si>
    <t>lucene-ReaderTest-Total analysis time</t>
  </si>
  <si>
    <t>lucene-ReaderTest-total</t>
  </si>
  <si>
    <t>lucene-WriterTest-cg phase took</t>
  </si>
  <si>
    <t>lucene-WriterTest-DemandCS queries took</t>
  </si>
  <si>
    <t>lucene-WriterTest-Shadow groups took</t>
  </si>
  <si>
    <t>lucene-WriterTest-Number of analysis runs</t>
  </si>
  <si>
    <t>lucene-WriterTest-Maximal analysis time</t>
  </si>
  <si>
    <t>lucene-WriterTest-Average analysis time</t>
  </si>
  <si>
    <t>lucene-WriterTest-Total analysis time</t>
  </si>
  <si>
    <t>lucene-WriterTest-total</t>
  </si>
  <si>
    <t>pmd-FailSafeEnum-cg phase took</t>
  </si>
  <si>
    <t>pmd-FailSafeEnum-DemandCS queries took</t>
  </si>
  <si>
    <t>pmd-FailSafeEnum-Shadow groups took</t>
  </si>
  <si>
    <t>pmd-FailSafeEnum-Number of analysis runs</t>
  </si>
  <si>
    <t>pmd-FailSafeEnum-Maximal analysis time</t>
  </si>
  <si>
    <t>pmd-FailSafeEnum-Average analysis time</t>
  </si>
  <si>
    <t>pmd-FailSafeEnum-Total analysis time</t>
  </si>
  <si>
    <t>pmd-FailSafeEnum-total</t>
  </si>
  <si>
    <t>pmd-FailSafeIter-cg phase took</t>
  </si>
  <si>
    <t>pmd-FailSafeIter-DemandCS queries took</t>
  </si>
  <si>
    <t>pmd-FailSafeIter-Shadow groups took</t>
  </si>
  <si>
    <t>pmd-FailSafeIter-Number of analysis runs</t>
  </si>
  <si>
    <t>pmd-FailSafeIter-Maximal analysis time</t>
  </si>
  <si>
    <t>pmd-FailSafeIter-Average analysis time</t>
  </si>
  <si>
    <t>pmd-FailSafeIter-Total analysis time</t>
  </si>
  <si>
    <t>pmd-FailSafeIter-total</t>
  </si>
  <si>
    <t>pmd-HashMapTest-cg phase took</t>
  </si>
  <si>
    <t>pmd-HashMapTest-DemandCS queries took</t>
  </si>
  <si>
    <t>pmd-HashMapTest-Shadow groups took</t>
  </si>
  <si>
    <t>pmd-HashMapTest-Number of analysis runs</t>
  </si>
  <si>
    <t>pmd-HashMapTest-Maximal analysis time</t>
  </si>
  <si>
    <t>pmd-HashMapTest-Average analysis time</t>
  </si>
  <si>
    <t>pmd-HashMapTest-Total analysis time</t>
  </si>
  <si>
    <t>pmd-HashMapTest-total</t>
  </si>
  <si>
    <t>pmd-HashSetTest-cg phase took</t>
  </si>
  <si>
    <t>pmd-HashSetTest-DemandCS queries took</t>
  </si>
  <si>
    <t>pmd-HashSetTest-Shadow groups took</t>
  </si>
  <si>
    <t>pmd-HashSetTest-Number of analysis runs</t>
  </si>
  <si>
    <t>pmd-HashSetTest-Maximal analysis time</t>
  </si>
  <si>
    <t>pmd-HashSetTest-Average analysis time</t>
  </si>
  <si>
    <t>pmd-HashSetTest-Total analysis time</t>
  </si>
  <si>
    <t>pmd-HashSetTest-total</t>
  </si>
  <si>
    <t>pmd-HasNextElem-cg phase took</t>
  </si>
  <si>
    <t>pmd-HasNextElem-DemandCS queries took</t>
  </si>
  <si>
    <t>pmd-HasNextElem-Shadow groups took</t>
  </si>
  <si>
    <t>pmd-HasNextElem-Number of analysis runs</t>
  </si>
  <si>
    <t>pmd-HasNextElem-Maximal analysis time</t>
  </si>
  <si>
    <t>pmd-HasNextElem-Average analysis time</t>
  </si>
  <si>
    <t>pmd-HasNextElem-Total analysis time</t>
  </si>
  <si>
    <t>pmd-HasNextElem-total</t>
  </si>
  <si>
    <t>pmd-HasNext-cg phase took</t>
  </si>
  <si>
    <t>pmd-HasNext-DemandCS queries took</t>
  </si>
  <si>
    <t>pmd-HasNext-Shadow groups took</t>
  </si>
  <si>
    <t>pmd-HasNext-Number of analysis runs</t>
  </si>
  <si>
    <t>pmd-HasNext-Maximal analysis time</t>
  </si>
  <si>
    <t>pmd-HasNext-Average analysis time</t>
  </si>
  <si>
    <t>pmd-HasNext-Total analysis time</t>
  </si>
  <si>
    <t>pmd-HasNext-total</t>
  </si>
  <si>
    <t>pmd-ReaderTest-cg phase took</t>
  </si>
  <si>
    <t>pmd-ReaderTest-DemandCS queries took</t>
  </si>
  <si>
    <t>pmd-ReaderTest-Shadow groups took</t>
  </si>
  <si>
    <t>pmd-ReaderTest-Number of analysis runs</t>
  </si>
  <si>
    <t>pmd-ReaderTest-Maximal analysis time</t>
  </si>
  <si>
    <t>pmd-ReaderTest-Average analysis time</t>
  </si>
  <si>
    <t>pmd-ReaderTest-Total analysis time</t>
  </si>
  <si>
    <t>pmd-ReaderTest-total</t>
  </si>
  <si>
    <t>pmd-WriterTest-cg phase took</t>
  </si>
  <si>
    <t>pmd-WriterTest-DemandCS queries took</t>
  </si>
  <si>
    <t>pmd-WriterTest-Shadow groups took</t>
  </si>
  <si>
    <t>pmd-WriterTest-Number of analysis runs</t>
  </si>
  <si>
    <t>pmd-WriterTest-Maximal analysis time</t>
  </si>
  <si>
    <t>pmd-WriterTest-Average analysis time</t>
  </si>
  <si>
    <t>pmd-WriterTest-Total analysis time</t>
  </si>
  <si>
    <t>pmd-WriterTest-total</t>
  </si>
  <si>
    <t>scimark-ResetRead-cg phase took</t>
  </si>
  <si>
    <t>scimark-ResetRead-DemandCS queries took</t>
  </si>
  <si>
    <t>scimark-ResetRead-Shadow groups took</t>
  </si>
  <si>
    <t>scimark-ResetRead-Number of analysis runs</t>
  </si>
  <si>
    <t>scimark-ResetRead-Maximal analysis time</t>
  </si>
  <si>
    <t>scimark-ResetRead-Average analysis time</t>
  </si>
  <si>
    <t>scimark-ResetRead-Total analysis time</t>
  </si>
  <si>
    <t>scimark-ResetRead-total</t>
  </si>
  <si>
    <t>scimark-StartResume-cg phase took</t>
  </si>
  <si>
    <t>scimark-StartResume-DemandCS queries took</t>
  </si>
  <si>
    <t>scimark-StartResume-Shadow groups took</t>
  </si>
  <si>
    <t>scimark-StartResume-Number of analysis runs</t>
  </si>
  <si>
    <t>scimark-StartResume-Maximal analysis time</t>
  </si>
  <si>
    <t>scimark-StartResume-Average analysis time</t>
  </si>
  <si>
    <t>scimark-StartResume-Total analysis time</t>
  </si>
  <si>
    <t>scimark-StartResume-total</t>
  </si>
  <si>
    <t>scimark-StartStart-cg phase took</t>
  </si>
  <si>
    <t>scimark-StartStart-DemandCS queries took</t>
  </si>
  <si>
    <t>scimark-StartStart-Shadow groups took</t>
  </si>
  <si>
    <t>scimark-StartStart-Number of analysis runs</t>
  </si>
  <si>
    <t>scimark-StartStart-Maximal analysis time</t>
  </si>
  <si>
    <t>scimark-StartStart-Average analysis time</t>
  </si>
  <si>
    <t>scimark-StartStart-Total analysis time</t>
  </si>
  <si>
    <t>scimark-StartStart-total</t>
  </si>
  <si>
    <t>scimark-StopStop-cg phase took</t>
  </si>
  <si>
    <t>scimark-StopStop-DemandCS queries took</t>
  </si>
  <si>
    <t>scimark-StopStop-Shadow groups took</t>
  </si>
  <si>
    <t>scimark-StopStop-Number of analysis runs</t>
  </si>
  <si>
    <t>scimark-StopStop-Maximal analysis time</t>
  </si>
  <si>
    <t>scimark-StopStop-Average analysis time</t>
  </si>
  <si>
    <t>scimark-StopStop-Total analysis time</t>
  </si>
  <si>
    <t>scimark-StopStop-total</t>
  </si>
  <si>
    <t>xalan-FailSafeEnum-cg phase took</t>
  </si>
  <si>
    <t>xalan-FailSafeEnum-DemandCS queries took</t>
  </si>
  <si>
    <t>xalan-FailSafeEnum-Shadow groups took</t>
  </si>
  <si>
    <t>xalan-FailSafeEnum-Number of analysis runs</t>
  </si>
  <si>
    <t>xalan-FailSafeEnum-Maximal analysis time</t>
  </si>
  <si>
    <t>xalan-FailSafeEnum-Average analysis time</t>
  </si>
  <si>
    <t>xalan-FailSafeEnum-Total analysis time</t>
  </si>
  <si>
    <t>xalan-FailSafeEnum-total</t>
  </si>
  <si>
    <t>xalan-HasNextElem-cg phase took</t>
  </si>
  <si>
    <t>xalan-HasNextElem-DemandCS queries took</t>
  </si>
  <si>
    <t>xalan-HasNextElem-Shadow groups took</t>
  </si>
  <si>
    <t>xalan-HasNextElem-Number of analysis runs</t>
  </si>
  <si>
    <t>xalan-HasNextElem-Maximal analysis time</t>
  </si>
  <si>
    <t>xalan-HasNextElem-Average analysis time</t>
  </si>
  <si>
    <t>xalan-HasNextElem-Total analysis time</t>
  </si>
  <si>
    <t>xalan-HasNextElem-total</t>
  </si>
  <si>
    <t>xalan-ReaderTest-cg phase took</t>
  </si>
  <si>
    <t>xalan-ReaderTest-DemandCS queries took</t>
  </si>
  <si>
    <t>xalan-ReaderTest-Shadow groups took</t>
  </si>
  <si>
    <t>xalan-ReaderTest-Number of analysis runs</t>
  </si>
  <si>
    <t>xalan-ReaderTest-Maximal analysis time</t>
  </si>
  <si>
    <t>xalan-ReaderTest-Average analysis time</t>
  </si>
  <si>
    <t>xalan-ReaderTest-Total analysis time</t>
  </si>
  <si>
    <t>xalan-ReaderTest-total</t>
  </si>
  <si>
    <t>xalan-WriterTest-cg phase took</t>
  </si>
  <si>
    <t>xalan-WriterTest-DemandCS queries took</t>
  </si>
  <si>
    <t>xalan-WriterTest-Shadow groups took</t>
  </si>
  <si>
    <t>xalan-WriterTest-Number of analysis runs</t>
  </si>
  <si>
    <t>xalan-WriterTest-Maximal analysis time</t>
  </si>
  <si>
    <t>xalan-WriterTest-Average analysis time</t>
  </si>
  <si>
    <t>xalan-WriterTest-Total analysis time</t>
  </si>
  <si>
    <t>xalan-WriterTest-total</t>
  </si>
  <si>
    <t>MAX</t>
  </si>
  <si>
    <t>MIN</t>
  </si>
  <si>
    <t>AVG</t>
  </si>
  <si>
    <t>STDEV</t>
  </si>
  <si>
    <t>LOOKUP VALUE</t>
  </si>
  <si>
    <t>cg phase</t>
  </si>
  <si>
    <t>demand-cs</t>
  </si>
  <si>
    <t>flow-ins</t>
  </si>
  <si>
    <t>flow-sens</t>
  </si>
  <si>
    <t>compilation</t>
  </si>
  <si>
    <t>average</t>
  </si>
  <si>
    <t>max</t>
  </si>
  <si>
    <t>stages</t>
  </si>
  <si>
    <t>shows which analysis stage succeeded in removing the last shadows</t>
  </si>
  <si>
    <t>quick-check removed last shadows</t>
  </si>
  <si>
    <t>flow-insensitive analysis removed last shadows</t>
  </si>
  <si>
    <t>flow-sensitive analysis removed last shadows</t>
  </si>
  <si>
    <t>shadows remain even after all analysis stages were applied</t>
  </si>
  <si>
    <t>PPFs after FI</t>
  </si>
  <si>
    <t>shows the number of potential points of failure after applying the flow-insensitive stage (ECOOP 07)</t>
  </si>
  <si>
    <t>PPFs after FS</t>
  </si>
  <si>
    <t>shows the number of potential points of failure after also applying the flow-sensitive stage (this paper)</t>
  </si>
  <si>
    <t>PPFs removed</t>
  </si>
  <si>
    <t>shows the number of potential points of failure removed by the flow-sensitive stage (this paper)</t>
  </si>
  <si>
    <t>APFs</t>
  </si>
  <si>
    <t>shows the number of actual points of failure; as determined by runtime monitoring and manual code inspection</t>
  </si>
  <si>
    <t>False positives</t>
  </si>
  <si>
    <t>shows the number of false positives, i.e. remaining PPFs minus APFs</t>
  </si>
  <si>
    <t>False positives removed %</t>
  </si>
  <si>
    <t>shows the quota of false positives removed, over 'PPFs after FI'</t>
  </si>
  <si>
    <t>aborted analyses</t>
  </si>
  <si>
    <t>each analysis run is w.r.t. a single method and tracematch</t>
  </si>
  <si>
    <t>summary times</t>
  </si>
  <si>
    <t>gives a summary of the various analysis times</t>
  </si>
  <si>
    <t>time cg phase</t>
  </si>
  <si>
    <t>time to compute the call graph and context-insensitive points-to sets</t>
  </si>
  <si>
    <t>time demand-cs</t>
  </si>
  <si>
    <t>total time which it took the demand-driven refinement-based context-sensitive analysis to answer its queries</t>
  </si>
  <si>
    <t>time flow-ins</t>
  </si>
  <si>
    <t>time flow-sens</t>
  </si>
  <si>
    <t>total time to execute the flow-insensitive analysis stage (ECOOP 07)</t>
  </si>
  <si>
    <t>total time to execute the flow-sensitive analysis stage (this paper)</t>
  </si>
  <si>
    <t>total compilation time</t>
  </si>
  <si>
    <t>total compilation time, including frontend, generation of the IR, analysis and production of bytecode</t>
  </si>
  <si>
    <t>analysis runs</t>
  </si>
  <si>
    <t>total number of analysis runs</t>
  </si>
  <si>
    <t>number of aborted analysis runs</t>
  </si>
  <si>
    <t>max time analysis run</t>
  </si>
  <si>
    <t>maximal time it took to complete a single analysis run</t>
  </si>
  <si>
    <t>avg time analysis run</t>
  </si>
  <si>
    <t>average time it took to complete a single analysis run</t>
  </si>
  <si>
    <t>Benchmark results for static ahead-of-time evaluation of tracematches</t>
  </si>
  <si>
    <t>1,2,3,4,6</t>
  </si>
  <si>
    <t>1,2,3,4</t>
  </si>
  <si>
    <t>84 (of 85)</t>
  </si>
  <si>
    <t>AFP ranks</t>
  </si>
  <si>
    <t>ranks assigned to the AFPs by our ranking algorithm</t>
  </si>
  <si>
    <t>delegate ranks</t>
  </si>
  <si>
    <t>ranks assigned to delegates by our ranking algorithm; we only show delegates that actually match at runtime</t>
  </si>
  <si>
    <t>Those gray combinations cannot possibly match because the bottom-most four tracematches are application specific to scimark. We do therefore not count these combinations.</t>
  </si>
  <si>
    <t>stms</t>
  </si>
  <si>
    <t>avg</t>
  </si>
  <si>
    <t>loops</t>
  </si>
  <si>
    <t>jobs</t>
  </si>
  <si>
    <t>jobs/stms</t>
  </si>
  <si>
    <t>jobs/loop</t>
  </si>
  <si>
    <t>jobs/(loop*stmt)</t>
  </si>
  <si>
    <t>jobs per stmt and loop</t>
  </si>
  <si>
    <t>number of analysis jobs per statement and loop</t>
  </si>
  <si>
    <t>variance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</si>
</sst>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u/>
      <sz val="11"/>
      <color theme="10"/>
      <name val="Calibri"/>
      <family val="2"/>
    </font>
    <font>
      <sz val="2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16">
    <xf numFmtId="0" fontId="0" fillId="0" borderId="0" xfId="0"/>
    <xf numFmtId="0" fontId="0" fillId="2" borderId="0" xfId="0" applyFill="1"/>
    <xf numFmtId="0" fontId="0" fillId="0" borderId="0" xfId="0" applyFill="1"/>
    <xf numFmtId="0" fontId="0" fillId="0" borderId="1" xfId="0" applyBorder="1"/>
    <xf numFmtId="9" fontId="0" fillId="0" borderId="0" xfId="1" applyFont="1"/>
    <xf numFmtId="9" fontId="0" fillId="0" borderId="0" xfId="0" applyNumberFormat="1"/>
    <xf numFmtId="9" fontId="0" fillId="0" borderId="0" xfId="1" applyFont="1" applyFill="1"/>
    <xf numFmtId="0" fontId="0" fillId="0" borderId="0" xfId="0" applyFill="1" applyAlignment="1">
      <alignment horizontal="right"/>
    </xf>
    <xf numFmtId="1" fontId="0" fillId="0" borderId="0" xfId="0" applyNumberFormat="1" applyFill="1"/>
    <xf numFmtId="1" fontId="0" fillId="0" borderId="0" xfId="0" applyNumberFormat="1"/>
    <xf numFmtId="0" fontId="0" fillId="3" borderId="0" xfId="0" applyFill="1"/>
    <xf numFmtId="0" fontId="0" fillId="0" borderId="0" xfId="0" applyAlignment="1"/>
    <xf numFmtId="0" fontId="4" fillId="0" borderId="0" xfId="2" applyAlignment="1" applyProtection="1"/>
    <xf numFmtId="0" fontId="5" fillId="0" borderId="0" xfId="0" applyFont="1"/>
    <xf numFmtId="9" fontId="0" fillId="0" borderId="0" xfId="1" applyFont="1" applyAlignment="1">
      <alignment horizontal="right"/>
    </xf>
    <xf numFmtId="0" fontId="0" fillId="4" borderId="0" xfId="0" applyFill="1" applyAlignment="1">
      <alignment horizontal="center" vertical="center" wrapText="1"/>
    </xf>
  </cellXfs>
  <cellStyles count="3">
    <cellStyle name="Hyperlink" xfId="2" builtinId="8"/>
    <cellStyle name="Normal" xfId="0" builtinId="0"/>
    <cellStyle name="Percent" xfId="1" builtinId="5"/>
  </cellStyles>
  <dxfs count="17"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 tint="-0.24994659260841701"/>
      </font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theme="3" tint="0.59996337778862885"/>
        </patternFill>
      </fill>
    </dxf>
    <dxf>
      <font>
        <color theme="0" tint="-0.24994659260841701"/>
      </font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theme="3" tint="0.59996337778862885"/>
        </patternFill>
      </fill>
    </dxf>
    <dxf>
      <font>
        <color theme="0" tint="-0.24994659260841701"/>
      </font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theme="3" tint="0.59996337778862885"/>
        </patternFill>
      </fill>
    </dxf>
    <dxf>
      <font>
        <color theme="0" tint="-0.24994659260841701"/>
      </font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theme="3" tint="0.59996337778862885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CA"/>
  <c:chart>
    <c:title>
      <c:tx>
        <c:rich>
          <a:bodyPr/>
          <a:lstStyle/>
          <a:p>
            <a:pPr>
              <a:defRPr/>
            </a:pPr>
            <a:r>
              <a:rPr lang="en-CA"/>
              <a:t>Jobs per stmt and loop</a:t>
            </a:r>
          </a:p>
        </c:rich>
      </c:tx>
      <c:layout/>
      <c:overlay val="1"/>
    </c:title>
    <c:plotArea>
      <c:layout/>
      <c:scatterChart>
        <c:scatterStyle val="lineMarker"/>
        <c:ser>
          <c:idx val="0"/>
          <c:order val="0"/>
          <c:spPr>
            <a:ln w="28575">
              <a:noFill/>
            </a:ln>
          </c:spPr>
          <c:yVal>
            <c:numRef>
              <c:f>'jobs per stmt and loop'!$H$238:$H$995</c:f>
              <c:numCache>
                <c:formatCode>General</c:formatCode>
                <c:ptCount val="758"/>
                <c:pt idx="0">
                  <c:v>11.31360946745562</c:v>
                </c:pt>
                <c:pt idx="1">
                  <c:v>6.46875</c:v>
                </c:pt>
                <c:pt idx="2">
                  <c:v>6.057377049180328</c:v>
                </c:pt>
                <c:pt idx="3">
                  <c:v>4.7163461538461542</c:v>
                </c:pt>
                <c:pt idx="4">
                  <c:v>4.6320346320346317</c:v>
                </c:pt>
                <c:pt idx="5">
                  <c:v>4.1396957123098206</c:v>
                </c:pt>
                <c:pt idx="6">
                  <c:v>3.9019607843137254</c:v>
                </c:pt>
                <c:pt idx="7">
                  <c:v>3.7469879518072289</c:v>
                </c:pt>
                <c:pt idx="8">
                  <c:v>3.7071428571428573</c:v>
                </c:pt>
                <c:pt idx="9">
                  <c:v>3.3913043478260869</c:v>
                </c:pt>
                <c:pt idx="10">
                  <c:v>3.3052631578947369</c:v>
                </c:pt>
                <c:pt idx="11">
                  <c:v>3.28</c:v>
                </c:pt>
                <c:pt idx="12">
                  <c:v>3.25</c:v>
                </c:pt>
                <c:pt idx="13">
                  <c:v>3.2053571428571428</c:v>
                </c:pt>
                <c:pt idx="14">
                  <c:v>3.1590909090909092</c:v>
                </c:pt>
                <c:pt idx="15">
                  <c:v>3.1489361702127661</c:v>
                </c:pt>
                <c:pt idx="16">
                  <c:v>3.1428571428571428</c:v>
                </c:pt>
                <c:pt idx="17">
                  <c:v>3.1320754716981134</c:v>
                </c:pt>
                <c:pt idx="18">
                  <c:v>3.1219512195121952</c:v>
                </c:pt>
                <c:pt idx="19">
                  <c:v>3.086021505376344</c:v>
                </c:pt>
                <c:pt idx="20">
                  <c:v>3.0769230769230771</c:v>
                </c:pt>
                <c:pt idx="21">
                  <c:v>3.0641025641025643</c:v>
                </c:pt>
                <c:pt idx="22">
                  <c:v>2.9534883720930232</c:v>
                </c:pt>
                <c:pt idx="23">
                  <c:v>2.95</c:v>
                </c:pt>
                <c:pt idx="24">
                  <c:v>2.9302325581395348</c:v>
                </c:pt>
                <c:pt idx="25">
                  <c:v>2.9090909090909092</c:v>
                </c:pt>
                <c:pt idx="26">
                  <c:v>2.893939393939394</c:v>
                </c:pt>
                <c:pt idx="27">
                  <c:v>2.8620689655172415</c:v>
                </c:pt>
                <c:pt idx="28">
                  <c:v>2.8518518518518516</c:v>
                </c:pt>
                <c:pt idx="29">
                  <c:v>2.85</c:v>
                </c:pt>
                <c:pt idx="30">
                  <c:v>2.7962962962962963</c:v>
                </c:pt>
                <c:pt idx="31">
                  <c:v>2.7648698884758365</c:v>
                </c:pt>
                <c:pt idx="32">
                  <c:v>2.75</c:v>
                </c:pt>
                <c:pt idx="33">
                  <c:v>2.7209302325581395</c:v>
                </c:pt>
                <c:pt idx="34">
                  <c:v>2.7169811320754715</c:v>
                </c:pt>
                <c:pt idx="35">
                  <c:v>2.7169811320754715</c:v>
                </c:pt>
                <c:pt idx="36">
                  <c:v>2.710185185185185</c:v>
                </c:pt>
                <c:pt idx="37">
                  <c:v>2.6388888888888888</c:v>
                </c:pt>
                <c:pt idx="38">
                  <c:v>2.625</c:v>
                </c:pt>
                <c:pt idx="39">
                  <c:v>2.5774647887323945</c:v>
                </c:pt>
                <c:pt idx="40">
                  <c:v>2.5714285714285716</c:v>
                </c:pt>
                <c:pt idx="41">
                  <c:v>2.5625</c:v>
                </c:pt>
                <c:pt idx="42">
                  <c:v>2.5348837209302326</c:v>
                </c:pt>
                <c:pt idx="43">
                  <c:v>2.5172413793103448</c:v>
                </c:pt>
                <c:pt idx="44">
                  <c:v>2.4750000000000001</c:v>
                </c:pt>
                <c:pt idx="45">
                  <c:v>2.4716981132075473</c:v>
                </c:pt>
                <c:pt idx="46">
                  <c:v>2.46875</c:v>
                </c:pt>
                <c:pt idx="47">
                  <c:v>2.4655172413793105</c:v>
                </c:pt>
                <c:pt idx="48">
                  <c:v>2.4626865671641789</c:v>
                </c:pt>
                <c:pt idx="49">
                  <c:v>2.46</c:v>
                </c:pt>
                <c:pt idx="50">
                  <c:v>2.4433962264150941</c:v>
                </c:pt>
                <c:pt idx="51">
                  <c:v>2.4251012145748989</c:v>
                </c:pt>
                <c:pt idx="52">
                  <c:v>2.4210526315789473</c:v>
                </c:pt>
                <c:pt idx="53">
                  <c:v>2.4119850187265919</c:v>
                </c:pt>
                <c:pt idx="54">
                  <c:v>2.407766990291262</c:v>
                </c:pt>
                <c:pt idx="55">
                  <c:v>2.3611111111111112</c:v>
                </c:pt>
                <c:pt idx="56">
                  <c:v>2.3461538461538463</c:v>
                </c:pt>
                <c:pt idx="57">
                  <c:v>2.3205128205128207</c:v>
                </c:pt>
                <c:pt idx="58">
                  <c:v>2.317204301075269</c:v>
                </c:pt>
                <c:pt idx="59">
                  <c:v>2.2857142857142856</c:v>
                </c:pt>
                <c:pt idx="60">
                  <c:v>2.2857142857142856</c:v>
                </c:pt>
                <c:pt idx="61">
                  <c:v>2.2828947368421053</c:v>
                </c:pt>
                <c:pt idx="62">
                  <c:v>2.2799999999999998</c:v>
                </c:pt>
                <c:pt idx="63">
                  <c:v>2.2586206896551726</c:v>
                </c:pt>
                <c:pt idx="64">
                  <c:v>2.25</c:v>
                </c:pt>
                <c:pt idx="65">
                  <c:v>2.2000000000000002</c:v>
                </c:pt>
                <c:pt idx="66">
                  <c:v>2.1379310344827585</c:v>
                </c:pt>
                <c:pt idx="67">
                  <c:v>2.1344086021505375</c:v>
                </c:pt>
                <c:pt idx="68">
                  <c:v>2.1111111111111112</c:v>
                </c:pt>
                <c:pt idx="69">
                  <c:v>2.0967261904761907</c:v>
                </c:pt>
                <c:pt idx="70">
                  <c:v>2.0789473684210527</c:v>
                </c:pt>
                <c:pt idx="71">
                  <c:v>2.0699999999999998</c:v>
                </c:pt>
                <c:pt idx="72">
                  <c:v>2.0681818181818183</c:v>
                </c:pt>
                <c:pt idx="73">
                  <c:v>2.0499999999999998</c:v>
                </c:pt>
                <c:pt idx="74">
                  <c:v>2.0357142857142856</c:v>
                </c:pt>
                <c:pt idx="75">
                  <c:v>2.0342857142857143</c:v>
                </c:pt>
                <c:pt idx="76">
                  <c:v>2.0294117647058822</c:v>
                </c:pt>
                <c:pt idx="77">
                  <c:v>2.0223880597014925</c:v>
                </c:pt>
                <c:pt idx="78">
                  <c:v>2.0166666666666666</c:v>
                </c:pt>
                <c:pt idx="79">
                  <c:v>2.0116279069767442</c:v>
                </c:pt>
                <c:pt idx="80">
                  <c:v>1.9926666666666666</c:v>
                </c:pt>
                <c:pt idx="81">
                  <c:v>1.9729241877256318</c:v>
                </c:pt>
                <c:pt idx="82">
                  <c:v>1.9534883720930232</c:v>
                </c:pt>
                <c:pt idx="83">
                  <c:v>1.9476190476190476</c:v>
                </c:pt>
                <c:pt idx="84">
                  <c:v>1.9464285714285714</c:v>
                </c:pt>
                <c:pt idx="85">
                  <c:v>1.9404761904761905</c:v>
                </c:pt>
                <c:pt idx="86">
                  <c:v>1.9305555555555556</c:v>
                </c:pt>
                <c:pt idx="87">
                  <c:v>1.9285714285714286</c:v>
                </c:pt>
                <c:pt idx="88">
                  <c:v>1.9259259259259258</c:v>
                </c:pt>
                <c:pt idx="89">
                  <c:v>1.9213483146067416</c:v>
                </c:pt>
                <c:pt idx="90">
                  <c:v>1.9166666666666667</c:v>
                </c:pt>
                <c:pt idx="91">
                  <c:v>1.9163636363636363</c:v>
                </c:pt>
                <c:pt idx="92">
                  <c:v>1.9107142857142858</c:v>
                </c:pt>
                <c:pt idx="93">
                  <c:v>1.9090909090909092</c:v>
                </c:pt>
                <c:pt idx="94">
                  <c:v>1.9</c:v>
                </c:pt>
                <c:pt idx="95">
                  <c:v>1.8933333333333333</c:v>
                </c:pt>
                <c:pt idx="96">
                  <c:v>1.89247311827957</c:v>
                </c:pt>
                <c:pt idx="97">
                  <c:v>1.8852459016393444</c:v>
                </c:pt>
                <c:pt idx="98">
                  <c:v>1.8839285714285714</c:v>
                </c:pt>
                <c:pt idx="99">
                  <c:v>1.88</c:v>
                </c:pt>
                <c:pt idx="100">
                  <c:v>1.874331550802139</c:v>
                </c:pt>
                <c:pt idx="101">
                  <c:v>1.8585858585858586</c:v>
                </c:pt>
                <c:pt idx="102">
                  <c:v>1.8524590163934427</c:v>
                </c:pt>
                <c:pt idx="103">
                  <c:v>1.8518518518518519</c:v>
                </c:pt>
                <c:pt idx="104">
                  <c:v>1.8378378378378379</c:v>
                </c:pt>
                <c:pt idx="105">
                  <c:v>1.8333333333333333</c:v>
                </c:pt>
                <c:pt idx="106">
                  <c:v>1.8155339805825244</c:v>
                </c:pt>
                <c:pt idx="107">
                  <c:v>1.8108108108108107</c:v>
                </c:pt>
                <c:pt idx="108">
                  <c:v>1.8064516129032258</c:v>
                </c:pt>
                <c:pt idx="109">
                  <c:v>1.8037383177570094</c:v>
                </c:pt>
                <c:pt idx="110">
                  <c:v>1.7982954545454546</c:v>
                </c:pt>
                <c:pt idx="111">
                  <c:v>1.7936507936507937</c:v>
                </c:pt>
                <c:pt idx="112">
                  <c:v>1.7916666666666667</c:v>
                </c:pt>
                <c:pt idx="113">
                  <c:v>1.7735849056603774</c:v>
                </c:pt>
                <c:pt idx="114">
                  <c:v>1.7731481481481481</c:v>
                </c:pt>
                <c:pt idx="115">
                  <c:v>1.7717391304347827</c:v>
                </c:pt>
                <c:pt idx="116">
                  <c:v>1.7651515151515151</c:v>
                </c:pt>
                <c:pt idx="117">
                  <c:v>1.76</c:v>
                </c:pt>
                <c:pt idx="118">
                  <c:v>1.7575757575757576</c:v>
                </c:pt>
                <c:pt idx="119">
                  <c:v>1.7560975609756098</c:v>
                </c:pt>
                <c:pt idx="120">
                  <c:v>1.75</c:v>
                </c:pt>
                <c:pt idx="121">
                  <c:v>1.747787610619469</c:v>
                </c:pt>
                <c:pt idx="122">
                  <c:v>1.7462686567164178</c:v>
                </c:pt>
                <c:pt idx="123">
                  <c:v>1.7448979591836735</c:v>
                </c:pt>
                <c:pt idx="124">
                  <c:v>1.7446808510638299</c:v>
                </c:pt>
                <c:pt idx="125">
                  <c:v>1.7435897435897436</c:v>
                </c:pt>
                <c:pt idx="126">
                  <c:v>1.7321428571428572</c:v>
                </c:pt>
                <c:pt idx="127">
                  <c:v>1.7301587301587302</c:v>
                </c:pt>
                <c:pt idx="128">
                  <c:v>1.7234042553191489</c:v>
                </c:pt>
                <c:pt idx="129">
                  <c:v>1.7209302325581395</c:v>
                </c:pt>
                <c:pt idx="130">
                  <c:v>1.7169811320754718</c:v>
                </c:pt>
                <c:pt idx="131">
                  <c:v>1.7157894736842105</c:v>
                </c:pt>
                <c:pt idx="132">
                  <c:v>1.7124999999999999</c:v>
                </c:pt>
                <c:pt idx="133">
                  <c:v>1.711111111111111</c:v>
                </c:pt>
                <c:pt idx="134">
                  <c:v>1.7105263157894737</c:v>
                </c:pt>
                <c:pt idx="135">
                  <c:v>1.6981981981981982</c:v>
                </c:pt>
                <c:pt idx="136">
                  <c:v>1.6964285714285714</c:v>
                </c:pt>
                <c:pt idx="137">
                  <c:v>1.6956521739130435</c:v>
                </c:pt>
                <c:pt idx="138">
                  <c:v>1.6891891891891893</c:v>
                </c:pt>
                <c:pt idx="139">
                  <c:v>1.6880733944954129</c:v>
                </c:pt>
                <c:pt idx="140">
                  <c:v>1.6875</c:v>
                </c:pt>
                <c:pt idx="141">
                  <c:v>1.6842105263157894</c:v>
                </c:pt>
                <c:pt idx="142">
                  <c:v>1.681159420289855</c:v>
                </c:pt>
                <c:pt idx="143">
                  <c:v>1.6808510638297873</c:v>
                </c:pt>
                <c:pt idx="144">
                  <c:v>1.6808510638297873</c:v>
                </c:pt>
                <c:pt idx="145">
                  <c:v>1.68</c:v>
                </c:pt>
                <c:pt idx="146">
                  <c:v>1.6790540540540539</c:v>
                </c:pt>
                <c:pt idx="147">
                  <c:v>1.6724137931034482</c:v>
                </c:pt>
                <c:pt idx="148">
                  <c:v>1.6666666666666667</c:v>
                </c:pt>
                <c:pt idx="149">
                  <c:v>1.6666666666666667</c:v>
                </c:pt>
                <c:pt idx="150">
                  <c:v>1.6666666666666667</c:v>
                </c:pt>
                <c:pt idx="151">
                  <c:v>1.6618497109826589</c:v>
                </c:pt>
                <c:pt idx="152">
                  <c:v>1.6605504587155964</c:v>
                </c:pt>
                <c:pt idx="153">
                  <c:v>1.6564070351758795</c:v>
                </c:pt>
                <c:pt idx="154">
                  <c:v>1.6470588235294117</c:v>
                </c:pt>
                <c:pt idx="155">
                  <c:v>1.6461538461538461</c:v>
                </c:pt>
                <c:pt idx="156">
                  <c:v>1.6447368421052631</c:v>
                </c:pt>
                <c:pt idx="157">
                  <c:v>1.631578947368421</c:v>
                </c:pt>
                <c:pt idx="158">
                  <c:v>1.6304347826086956</c:v>
                </c:pt>
                <c:pt idx="159">
                  <c:v>1.625</c:v>
                </c:pt>
                <c:pt idx="160">
                  <c:v>1.625</c:v>
                </c:pt>
                <c:pt idx="161">
                  <c:v>1.625</c:v>
                </c:pt>
                <c:pt idx="162">
                  <c:v>1.6206896551724137</c:v>
                </c:pt>
                <c:pt idx="163">
                  <c:v>1.620253164556962</c:v>
                </c:pt>
                <c:pt idx="164">
                  <c:v>1.62</c:v>
                </c:pt>
                <c:pt idx="165">
                  <c:v>1.6190476190476191</c:v>
                </c:pt>
                <c:pt idx="166">
                  <c:v>1.6153846153846154</c:v>
                </c:pt>
                <c:pt idx="167">
                  <c:v>1.6153846153846154</c:v>
                </c:pt>
                <c:pt idx="168">
                  <c:v>1.6146788990825689</c:v>
                </c:pt>
                <c:pt idx="169">
                  <c:v>1.6133333333333333</c:v>
                </c:pt>
                <c:pt idx="170">
                  <c:v>1.6111111111111112</c:v>
                </c:pt>
                <c:pt idx="171">
                  <c:v>1.6090909090909091</c:v>
                </c:pt>
                <c:pt idx="172">
                  <c:v>1.6041666666666667</c:v>
                </c:pt>
                <c:pt idx="173">
                  <c:v>1.6</c:v>
                </c:pt>
                <c:pt idx="174">
                  <c:v>1.6</c:v>
                </c:pt>
                <c:pt idx="175">
                  <c:v>1.6</c:v>
                </c:pt>
                <c:pt idx="176">
                  <c:v>1.5913978494623655</c:v>
                </c:pt>
                <c:pt idx="177">
                  <c:v>1.5869565217391304</c:v>
                </c:pt>
                <c:pt idx="178">
                  <c:v>1.5846153846153845</c:v>
                </c:pt>
                <c:pt idx="179">
                  <c:v>1.58</c:v>
                </c:pt>
                <c:pt idx="180">
                  <c:v>1.58</c:v>
                </c:pt>
                <c:pt idx="181">
                  <c:v>1.5789473684210527</c:v>
                </c:pt>
                <c:pt idx="182">
                  <c:v>1.5777777777777777</c:v>
                </c:pt>
                <c:pt idx="183">
                  <c:v>1.5777777777777777</c:v>
                </c:pt>
                <c:pt idx="184">
                  <c:v>1.5740740740740742</c:v>
                </c:pt>
                <c:pt idx="185">
                  <c:v>1.5714285714285714</c:v>
                </c:pt>
                <c:pt idx="186">
                  <c:v>1.5714285714285714</c:v>
                </c:pt>
                <c:pt idx="187">
                  <c:v>1.5664335664335665</c:v>
                </c:pt>
                <c:pt idx="188">
                  <c:v>1.5652173913043479</c:v>
                </c:pt>
                <c:pt idx="189">
                  <c:v>1.5636363636363637</c:v>
                </c:pt>
                <c:pt idx="190">
                  <c:v>1.56</c:v>
                </c:pt>
                <c:pt idx="191">
                  <c:v>1.5595238095238095</c:v>
                </c:pt>
                <c:pt idx="192">
                  <c:v>1.5593220338983051</c:v>
                </c:pt>
                <c:pt idx="193">
                  <c:v>1.5555555555555556</c:v>
                </c:pt>
                <c:pt idx="194">
                  <c:v>1.5555555555555556</c:v>
                </c:pt>
                <c:pt idx="195">
                  <c:v>1.5517241379310345</c:v>
                </c:pt>
                <c:pt idx="196">
                  <c:v>1.5513513513513513</c:v>
                </c:pt>
                <c:pt idx="197">
                  <c:v>1.5510204081632653</c:v>
                </c:pt>
                <c:pt idx="198">
                  <c:v>1.5476190476190477</c:v>
                </c:pt>
                <c:pt idx="199">
                  <c:v>1.5434782608695652</c:v>
                </c:pt>
                <c:pt idx="200">
                  <c:v>1.5434782608695652</c:v>
                </c:pt>
                <c:pt idx="201">
                  <c:v>1.5384615384615385</c:v>
                </c:pt>
                <c:pt idx="202">
                  <c:v>1.5319148936170213</c:v>
                </c:pt>
                <c:pt idx="203">
                  <c:v>1.53125</c:v>
                </c:pt>
                <c:pt idx="204">
                  <c:v>1.5238095238095237</c:v>
                </c:pt>
                <c:pt idx="205">
                  <c:v>1.5208333333333333</c:v>
                </c:pt>
                <c:pt idx="206">
                  <c:v>1.5116279069767442</c:v>
                </c:pt>
                <c:pt idx="207">
                  <c:v>1.510204081632653</c:v>
                </c:pt>
                <c:pt idx="208">
                  <c:v>1.5098039215686274</c:v>
                </c:pt>
                <c:pt idx="209">
                  <c:v>1.5076923076923077</c:v>
                </c:pt>
                <c:pt idx="210">
                  <c:v>1.5072463768115942</c:v>
                </c:pt>
                <c:pt idx="211">
                  <c:v>1.5042372881355932</c:v>
                </c:pt>
                <c:pt idx="212">
                  <c:v>1.5</c:v>
                </c:pt>
                <c:pt idx="213">
                  <c:v>1.5</c:v>
                </c:pt>
                <c:pt idx="214">
                  <c:v>1.4901960784313726</c:v>
                </c:pt>
                <c:pt idx="215">
                  <c:v>1.4864864864864864</c:v>
                </c:pt>
                <c:pt idx="216">
                  <c:v>1.484375</c:v>
                </c:pt>
                <c:pt idx="217">
                  <c:v>1.4814814814814814</c:v>
                </c:pt>
                <c:pt idx="218">
                  <c:v>1.48</c:v>
                </c:pt>
                <c:pt idx="219">
                  <c:v>1.4745762711864407</c:v>
                </c:pt>
                <c:pt idx="220">
                  <c:v>1.4727272727272727</c:v>
                </c:pt>
                <c:pt idx="221">
                  <c:v>1.4693877551020409</c:v>
                </c:pt>
                <c:pt idx="222">
                  <c:v>1.4666666666666666</c:v>
                </c:pt>
                <c:pt idx="223">
                  <c:v>1.4634146341463414</c:v>
                </c:pt>
                <c:pt idx="224">
                  <c:v>1.4615384615384615</c:v>
                </c:pt>
                <c:pt idx="225">
                  <c:v>1.4603174603174602</c:v>
                </c:pt>
                <c:pt idx="226">
                  <c:v>1.4558823529411764</c:v>
                </c:pt>
                <c:pt idx="227">
                  <c:v>1.452054794520548</c:v>
                </c:pt>
                <c:pt idx="228">
                  <c:v>1.4516129032258065</c:v>
                </c:pt>
                <c:pt idx="229">
                  <c:v>1.4393939393939394</c:v>
                </c:pt>
                <c:pt idx="230">
                  <c:v>1.4375</c:v>
                </c:pt>
                <c:pt idx="231">
                  <c:v>1.4375</c:v>
                </c:pt>
                <c:pt idx="232">
                  <c:v>1.4375</c:v>
                </c:pt>
                <c:pt idx="233">
                  <c:v>1.435483870967742</c:v>
                </c:pt>
                <c:pt idx="234">
                  <c:v>1.4333333333333333</c:v>
                </c:pt>
                <c:pt idx="235">
                  <c:v>1.4322580645161291</c:v>
                </c:pt>
                <c:pt idx="236">
                  <c:v>1.4310344827586208</c:v>
                </c:pt>
                <c:pt idx="237">
                  <c:v>1.4252873563218391</c:v>
                </c:pt>
                <c:pt idx="238">
                  <c:v>1.423728813559322</c:v>
                </c:pt>
                <c:pt idx="239">
                  <c:v>1.421875</c:v>
                </c:pt>
                <c:pt idx="240">
                  <c:v>1.4210526315789473</c:v>
                </c:pt>
                <c:pt idx="241">
                  <c:v>1.4109848484848484</c:v>
                </c:pt>
                <c:pt idx="242">
                  <c:v>1.4102564102564104</c:v>
                </c:pt>
                <c:pt idx="243">
                  <c:v>1.4081632653061225</c:v>
                </c:pt>
                <c:pt idx="244">
                  <c:v>1.40625</c:v>
                </c:pt>
                <c:pt idx="245">
                  <c:v>1.4059405940594059</c:v>
                </c:pt>
                <c:pt idx="246">
                  <c:v>1.4044585987261147</c:v>
                </c:pt>
                <c:pt idx="247">
                  <c:v>1.403225806451613</c:v>
                </c:pt>
                <c:pt idx="248">
                  <c:v>1.403225806451613</c:v>
                </c:pt>
                <c:pt idx="249">
                  <c:v>1.4</c:v>
                </c:pt>
                <c:pt idx="250">
                  <c:v>1.4</c:v>
                </c:pt>
                <c:pt idx="251">
                  <c:v>1.4</c:v>
                </c:pt>
                <c:pt idx="252">
                  <c:v>1.396551724137931</c:v>
                </c:pt>
                <c:pt idx="253">
                  <c:v>1.3957142857142857</c:v>
                </c:pt>
                <c:pt idx="254">
                  <c:v>1.3870967741935485</c:v>
                </c:pt>
                <c:pt idx="255">
                  <c:v>1.3823529411764706</c:v>
                </c:pt>
                <c:pt idx="256">
                  <c:v>1.3823529411764706</c:v>
                </c:pt>
                <c:pt idx="257">
                  <c:v>1.381578947368421</c:v>
                </c:pt>
                <c:pt idx="258">
                  <c:v>1.375</c:v>
                </c:pt>
                <c:pt idx="259">
                  <c:v>1.3743093922651934</c:v>
                </c:pt>
                <c:pt idx="260">
                  <c:v>1.3714285714285714</c:v>
                </c:pt>
                <c:pt idx="261">
                  <c:v>1.3680555555555556</c:v>
                </c:pt>
                <c:pt idx="262">
                  <c:v>1.367816091954023</c:v>
                </c:pt>
                <c:pt idx="263">
                  <c:v>1.3666666666666667</c:v>
                </c:pt>
                <c:pt idx="264">
                  <c:v>1.3663069544364508</c:v>
                </c:pt>
                <c:pt idx="265">
                  <c:v>1.3650793650793651</c:v>
                </c:pt>
                <c:pt idx="266">
                  <c:v>1.3648648648648649</c:v>
                </c:pt>
                <c:pt idx="267">
                  <c:v>1.3636363636363635</c:v>
                </c:pt>
                <c:pt idx="268">
                  <c:v>1.3636363636363635</c:v>
                </c:pt>
                <c:pt idx="269">
                  <c:v>1.3636363636363635</c:v>
                </c:pt>
                <c:pt idx="270">
                  <c:v>1.3636363636363635</c:v>
                </c:pt>
                <c:pt idx="271">
                  <c:v>1.3611111111111112</c:v>
                </c:pt>
                <c:pt idx="272">
                  <c:v>1.3611111111111112</c:v>
                </c:pt>
                <c:pt idx="273">
                  <c:v>1.36</c:v>
                </c:pt>
                <c:pt idx="274">
                  <c:v>1.3597560975609757</c:v>
                </c:pt>
                <c:pt idx="275">
                  <c:v>1.3563218390804597</c:v>
                </c:pt>
                <c:pt idx="276">
                  <c:v>1.3552631578947369</c:v>
                </c:pt>
                <c:pt idx="277">
                  <c:v>1.3529411764705883</c:v>
                </c:pt>
                <c:pt idx="278">
                  <c:v>1.3529411764705883</c:v>
                </c:pt>
                <c:pt idx="279">
                  <c:v>1.3513513513513513</c:v>
                </c:pt>
                <c:pt idx="280">
                  <c:v>1.3508771929824561</c:v>
                </c:pt>
                <c:pt idx="281">
                  <c:v>1.3493975903614457</c:v>
                </c:pt>
                <c:pt idx="282">
                  <c:v>1.3488372093023255</c:v>
                </c:pt>
                <c:pt idx="283">
                  <c:v>1.3478260869565217</c:v>
                </c:pt>
                <c:pt idx="284">
                  <c:v>1.3478260869565217</c:v>
                </c:pt>
                <c:pt idx="285">
                  <c:v>1.3452380952380953</c:v>
                </c:pt>
                <c:pt idx="286">
                  <c:v>1.34375</c:v>
                </c:pt>
                <c:pt idx="287">
                  <c:v>1.3428571428571427</c:v>
                </c:pt>
                <c:pt idx="288">
                  <c:v>1.3421052631578947</c:v>
                </c:pt>
                <c:pt idx="289">
                  <c:v>1.3389830508474576</c:v>
                </c:pt>
                <c:pt idx="290">
                  <c:v>1.3388278388278387</c:v>
                </c:pt>
                <c:pt idx="291">
                  <c:v>1.3333333333333333</c:v>
                </c:pt>
                <c:pt idx="292">
                  <c:v>1.3333333333333333</c:v>
                </c:pt>
                <c:pt idx="293">
                  <c:v>1.3333333333333333</c:v>
                </c:pt>
                <c:pt idx="294">
                  <c:v>1.3333333333333333</c:v>
                </c:pt>
                <c:pt idx="295">
                  <c:v>1.3304347826086957</c:v>
                </c:pt>
                <c:pt idx="296">
                  <c:v>1.3255813953488371</c:v>
                </c:pt>
                <c:pt idx="297">
                  <c:v>1.325</c:v>
                </c:pt>
                <c:pt idx="298">
                  <c:v>1.325</c:v>
                </c:pt>
                <c:pt idx="299">
                  <c:v>1.3243243243243243</c:v>
                </c:pt>
                <c:pt idx="300">
                  <c:v>1.3235294117647058</c:v>
                </c:pt>
                <c:pt idx="301">
                  <c:v>1.3235294117647058</c:v>
                </c:pt>
                <c:pt idx="302">
                  <c:v>1.323076923076923</c:v>
                </c:pt>
                <c:pt idx="303">
                  <c:v>1.32</c:v>
                </c:pt>
                <c:pt idx="304">
                  <c:v>1.3191489361702127</c:v>
                </c:pt>
                <c:pt idx="305">
                  <c:v>1.3181818181818181</c:v>
                </c:pt>
                <c:pt idx="306">
                  <c:v>1.3181818181818181</c:v>
                </c:pt>
                <c:pt idx="307">
                  <c:v>1.3157894736842106</c:v>
                </c:pt>
                <c:pt idx="308">
                  <c:v>1.3157894736842106</c:v>
                </c:pt>
                <c:pt idx="309">
                  <c:v>1.3157894736842106</c:v>
                </c:pt>
                <c:pt idx="310">
                  <c:v>1.3157894736842106</c:v>
                </c:pt>
                <c:pt idx="311">
                  <c:v>1.3157894736842106</c:v>
                </c:pt>
                <c:pt idx="312">
                  <c:v>1.3157894736842106</c:v>
                </c:pt>
                <c:pt idx="313">
                  <c:v>1.3157894736842106</c:v>
                </c:pt>
                <c:pt idx="314">
                  <c:v>1.3157894736842106</c:v>
                </c:pt>
                <c:pt idx="315">
                  <c:v>1.3142857142857143</c:v>
                </c:pt>
                <c:pt idx="316">
                  <c:v>1.3142857142857143</c:v>
                </c:pt>
                <c:pt idx="317">
                  <c:v>1.3114754098360655</c:v>
                </c:pt>
                <c:pt idx="318">
                  <c:v>1.3108108108108107</c:v>
                </c:pt>
                <c:pt idx="319">
                  <c:v>1.3095238095238095</c:v>
                </c:pt>
                <c:pt idx="320">
                  <c:v>1.3095238095238095</c:v>
                </c:pt>
                <c:pt idx="321">
                  <c:v>1.3095238095238095</c:v>
                </c:pt>
                <c:pt idx="322">
                  <c:v>1.3095238095238095</c:v>
                </c:pt>
                <c:pt idx="323">
                  <c:v>1.3090909090909091</c:v>
                </c:pt>
                <c:pt idx="324">
                  <c:v>1.3088235294117647</c:v>
                </c:pt>
                <c:pt idx="325">
                  <c:v>1.3076923076923077</c:v>
                </c:pt>
                <c:pt idx="326">
                  <c:v>1.3066666666666666</c:v>
                </c:pt>
                <c:pt idx="327">
                  <c:v>1.3066666666666666</c:v>
                </c:pt>
                <c:pt idx="328">
                  <c:v>1.3064516129032258</c:v>
                </c:pt>
                <c:pt idx="329">
                  <c:v>1.3061224489795917</c:v>
                </c:pt>
                <c:pt idx="330">
                  <c:v>1.3055555555555556</c:v>
                </c:pt>
                <c:pt idx="331">
                  <c:v>1.3037974683544304</c:v>
                </c:pt>
                <c:pt idx="332">
                  <c:v>1.303030303030303</c:v>
                </c:pt>
                <c:pt idx="333">
                  <c:v>1.303030303030303</c:v>
                </c:pt>
                <c:pt idx="334">
                  <c:v>1.303030303030303</c:v>
                </c:pt>
                <c:pt idx="335">
                  <c:v>1.3018867924528301</c:v>
                </c:pt>
                <c:pt idx="336">
                  <c:v>1.3018867924528301</c:v>
                </c:pt>
                <c:pt idx="337">
                  <c:v>1.3012048192771084</c:v>
                </c:pt>
                <c:pt idx="338">
                  <c:v>1.3</c:v>
                </c:pt>
                <c:pt idx="339">
                  <c:v>1.2972972972972974</c:v>
                </c:pt>
                <c:pt idx="340">
                  <c:v>1.2972972972972974</c:v>
                </c:pt>
                <c:pt idx="341">
                  <c:v>1.2941176470588236</c:v>
                </c:pt>
                <c:pt idx="342">
                  <c:v>1.2941176470588236</c:v>
                </c:pt>
                <c:pt idx="343">
                  <c:v>1.2926829268292683</c:v>
                </c:pt>
                <c:pt idx="344">
                  <c:v>1.2926829268292683</c:v>
                </c:pt>
                <c:pt idx="345">
                  <c:v>1.2916666666666667</c:v>
                </c:pt>
                <c:pt idx="346">
                  <c:v>1.2903225806451613</c:v>
                </c:pt>
                <c:pt idx="347">
                  <c:v>1.2894736842105263</c:v>
                </c:pt>
                <c:pt idx="348">
                  <c:v>1.2894736842105263</c:v>
                </c:pt>
                <c:pt idx="349">
                  <c:v>1.2894736842105263</c:v>
                </c:pt>
                <c:pt idx="350">
                  <c:v>1.288888888888889</c:v>
                </c:pt>
                <c:pt idx="351">
                  <c:v>1.2884615384615385</c:v>
                </c:pt>
                <c:pt idx="352">
                  <c:v>1.2881355932203389</c:v>
                </c:pt>
                <c:pt idx="353">
                  <c:v>1.2857142857142858</c:v>
                </c:pt>
                <c:pt idx="354">
                  <c:v>1.2857142857142858</c:v>
                </c:pt>
                <c:pt idx="355">
                  <c:v>1.2837837837837838</c:v>
                </c:pt>
                <c:pt idx="356">
                  <c:v>1.2833333333333334</c:v>
                </c:pt>
                <c:pt idx="357">
                  <c:v>1.2830188679245282</c:v>
                </c:pt>
                <c:pt idx="358">
                  <c:v>1.2830188679245282</c:v>
                </c:pt>
                <c:pt idx="359">
                  <c:v>1.2826086956521738</c:v>
                </c:pt>
                <c:pt idx="360">
                  <c:v>1.2826086956521738</c:v>
                </c:pt>
                <c:pt idx="361">
                  <c:v>1.2820512820512822</c:v>
                </c:pt>
                <c:pt idx="362">
                  <c:v>1.2818791946308725</c:v>
                </c:pt>
                <c:pt idx="363">
                  <c:v>1.28099173553719</c:v>
                </c:pt>
                <c:pt idx="364">
                  <c:v>1.28</c:v>
                </c:pt>
                <c:pt idx="365">
                  <c:v>1.28</c:v>
                </c:pt>
                <c:pt idx="366">
                  <c:v>1.2790697674418605</c:v>
                </c:pt>
                <c:pt idx="367">
                  <c:v>1.2790697674418605</c:v>
                </c:pt>
                <c:pt idx="368">
                  <c:v>1.2783505154639174</c:v>
                </c:pt>
                <c:pt idx="369">
                  <c:v>1.2777777777777777</c:v>
                </c:pt>
                <c:pt idx="370">
                  <c:v>1.2765957446808511</c:v>
                </c:pt>
                <c:pt idx="371">
                  <c:v>1.2749999999999999</c:v>
                </c:pt>
                <c:pt idx="372">
                  <c:v>1.2749999999999999</c:v>
                </c:pt>
                <c:pt idx="373">
                  <c:v>1.2727272727272727</c:v>
                </c:pt>
                <c:pt idx="374">
                  <c:v>1.2727272727272727</c:v>
                </c:pt>
                <c:pt idx="375">
                  <c:v>1.2708333333333333</c:v>
                </c:pt>
                <c:pt idx="376">
                  <c:v>1.2708333333333333</c:v>
                </c:pt>
                <c:pt idx="377">
                  <c:v>1.2682926829268293</c:v>
                </c:pt>
                <c:pt idx="378">
                  <c:v>1.2666666666666666</c:v>
                </c:pt>
                <c:pt idx="379">
                  <c:v>1.2659574468085106</c:v>
                </c:pt>
                <c:pt idx="380">
                  <c:v>1.2647058823529411</c:v>
                </c:pt>
                <c:pt idx="381">
                  <c:v>1.2647058823529411</c:v>
                </c:pt>
                <c:pt idx="382">
                  <c:v>1.2641509433962264</c:v>
                </c:pt>
                <c:pt idx="383">
                  <c:v>1.263157894736842</c:v>
                </c:pt>
                <c:pt idx="384">
                  <c:v>1.263157894736842</c:v>
                </c:pt>
                <c:pt idx="385">
                  <c:v>1.2619047619047619</c:v>
                </c:pt>
                <c:pt idx="386">
                  <c:v>1.2619047619047619</c:v>
                </c:pt>
                <c:pt idx="387">
                  <c:v>1.2615384615384615</c:v>
                </c:pt>
                <c:pt idx="388">
                  <c:v>1.2608695652173914</c:v>
                </c:pt>
                <c:pt idx="389">
                  <c:v>1.2608695652173914</c:v>
                </c:pt>
                <c:pt idx="390">
                  <c:v>1.2580645161290323</c:v>
                </c:pt>
                <c:pt idx="391">
                  <c:v>1.2580645161290323</c:v>
                </c:pt>
                <c:pt idx="392">
                  <c:v>1.2568306010928962</c:v>
                </c:pt>
                <c:pt idx="393">
                  <c:v>1.255639097744361</c:v>
                </c:pt>
                <c:pt idx="394">
                  <c:v>1.2553191489361701</c:v>
                </c:pt>
                <c:pt idx="395">
                  <c:v>1.2553191489361701</c:v>
                </c:pt>
                <c:pt idx="396">
                  <c:v>1.2511627906976743</c:v>
                </c:pt>
                <c:pt idx="397">
                  <c:v>1.25</c:v>
                </c:pt>
                <c:pt idx="398">
                  <c:v>1.25</c:v>
                </c:pt>
                <c:pt idx="399">
                  <c:v>1.25</c:v>
                </c:pt>
                <c:pt idx="400">
                  <c:v>1.25</c:v>
                </c:pt>
                <c:pt idx="401">
                  <c:v>1.25</c:v>
                </c:pt>
                <c:pt idx="402">
                  <c:v>1.25</c:v>
                </c:pt>
                <c:pt idx="403">
                  <c:v>1.2463768115942029</c:v>
                </c:pt>
                <c:pt idx="404">
                  <c:v>1.2456140350877194</c:v>
                </c:pt>
                <c:pt idx="405">
                  <c:v>1.2452830188679245</c:v>
                </c:pt>
                <c:pt idx="406">
                  <c:v>1.2444444444444445</c:v>
                </c:pt>
                <c:pt idx="407">
                  <c:v>1.2415458937198067</c:v>
                </c:pt>
                <c:pt idx="408">
                  <c:v>1.24</c:v>
                </c:pt>
                <c:pt idx="409">
                  <c:v>1.2391304347826086</c:v>
                </c:pt>
                <c:pt idx="410">
                  <c:v>1.2380952380952381</c:v>
                </c:pt>
                <c:pt idx="411">
                  <c:v>1.2352941176470589</c:v>
                </c:pt>
                <c:pt idx="412">
                  <c:v>1.2352941176470589</c:v>
                </c:pt>
                <c:pt idx="413">
                  <c:v>1.2345679012345678</c:v>
                </c:pt>
                <c:pt idx="414">
                  <c:v>1.2340425531914894</c:v>
                </c:pt>
                <c:pt idx="415">
                  <c:v>1.2333333333333334</c:v>
                </c:pt>
                <c:pt idx="416">
                  <c:v>1.2321428571428572</c:v>
                </c:pt>
                <c:pt idx="417">
                  <c:v>1.2315789473684211</c:v>
                </c:pt>
                <c:pt idx="418">
                  <c:v>1.2307692307692308</c:v>
                </c:pt>
                <c:pt idx="419">
                  <c:v>1.2307692307692308</c:v>
                </c:pt>
                <c:pt idx="420">
                  <c:v>1.2307692307692308</c:v>
                </c:pt>
                <c:pt idx="421">
                  <c:v>1.2289156626506024</c:v>
                </c:pt>
                <c:pt idx="422">
                  <c:v>1.2285714285714286</c:v>
                </c:pt>
                <c:pt idx="423">
                  <c:v>1.2264150943396226</c:v>
                </c:pt>
                <c:pt idx="424">
                  <c:v>1.224770642201835</c:v>
                </c:pt>
                <c:pt idx="425">
                  <c:v>1.2241379310344827</c:v>
                </c:pt>
                <c:pt idx="426">
                  <c:v>1.2241379310344827</c:v>
                </c:pt>
                <c:pt idx="427">
                  <c:v>1.2241379310344827</c:v>
                </c:pt>
                <c:pt idx="428">
                  <c:v>1.2231404958677685</c:v>
                </c:pt>
                <c:pt idx="429">
                  <c:v>1.2222222222222223</c:v>
                </c:pt>
                <c:pt idx="430">
                  <c:v>1.2222222222222223</c:v>
                </c:pt>
                <c:pt idx="431">
                  <c:v>1.2222222222222223</c:v>
                </c:pt>
                <c:pt idx="432">
                  <c:v>1.2222222222222223</c:v>
                </c:pt>
                <c:pt idx="433">
                  <c:v>1.2222222222222223</c:v>
                </c:pt>
                <c:pt idx="434">
                  <c:v>1.2222222222222223</c:v>
                </c:pt>
                <c:pt idx="435">
                  <c:v>1.2205882352941178</c:v>
                </c:pt>
                <c:pt idx="436">
                  <c:v>1.2203389830508475</c:v>
                </c:pt>
                <c:pt idx="437">
                  <c:v>1.2181818181818183</c:v>
                </c:pt>
                <c:pt idx="438">
                  <c:v>1.2173913043478262</c:v>
                </c:pt>
                <c:pt idx="439">
                  <c:v>1.2171052631578947</c:v>
                </c:pt>
                <c:pt idx="440">
                  <c:v>1.2153846153846153</c:v>
                </c:pt>
                <c:pt idx="441">
                  <c:v>1.2105263157894737</c:v>
                </c:pt>
                <c:pt idx="442">
                  <c:v>1.2101449275362319</c:v>
                </c:pt>
                <c:pt idx="443">
                  <c:v>1.2097902097902098</c:v>
                </c:pt>
                <c:pt idx="444">
                  <c:v>1.2096774193548387</c:v>
                </c:pt>
                <c:pt idx="445">
                  <c:v>1.2063492063492063</c:v>
                </c:pt>
                <c:pt idx="446">
                  <c:v>1.2048192771084338</c:v>
                </c:pt>
                <c:pt idx="447">
                  <c:v>1.2040816326530612</c:v>
                </c:pt>
                <c:pt idx="448">
                  <c:v>1.2033898305084745</c:v>
                </c:pt>
                <c:pt idx="449">
                  <c:v>1.2027027027027026</c:v>
                </c:pt>
                <c:pt idx="450">
                  <c:v>1.202247191011236</c:v>
                </c:pt>
                <c:pt idx="451">
                  <c:v>1.2</c:v>
                </c:pt>
                <c:pt idx="452">
                  <c:v>1.2</c:v>
                </c:pt>
                <c:pt idx="453">
                  <c:v>1.2</c:v>
                </c:pt>
                <c:pt idx="454">
                  <c:v>1.2</c:v>
                </c:pt>
                <c:pt idx="455">
                  <c:v>1.1964285714285714</c:v>
                </c:pt>
                <c:pt idx="456">
                  <c:v>1.1962616822429906</c:v>
                </c:pt>
                <c:pt idx="457">
                  <c:v>1.1962025316455696</c:v>
                </c:pt>
                <c:pt idx="458">
                  <c:v>1.196078431372549</c:v>
                </c:pt>
                <c:pt idx="459">
                  <c:v>1.1956241956241955</c:v>
                </c:pt>
                <c:pt idx="460">
                  <c:v>1.1956087824351298</c:v>
                </c:pt>
                <c:pt idx="461">
                  <c:v>1.1935483870967742</c:v>
                </c:pt>
                <c:pt idx="462">
                  <c:v>1.1904761904761905</c:v>
                </c:pt>
                <c:pt idx="463">
                  <c:v>1.1898734177215189</c:v>
                </c:pt>
                <c:pt idx="464">
                  <c:v>1.1875</c:v>
                </c:pt>
                <c:pt idx="465">
                  <c:v>1.1875</c:v>
                </c:pt>
                <c:pt idx="466">
                  <c:v>1.1854754440961337</c:v>
                </c:pt>
                <c:pt idx="467">
                  <c:v>1.1851851851851851</c:v>
                </c:pt>
                <c:pt idx="468">
                  <c:v>1.1834862385321101</c:v>
                </c:pt>
                <c:pt idx="469">
                  <c:v>1.1830985915492958</c:v>
                </c:pt>
                <c:pt idx="470">
                  <c:v>1.1830985915492958</c:v>
                </c:pt>
                <c:pt idx="471">
                  <c:v>1.1791044776119404</c:v>
                </c:pt>
                <c:pt idx="472">
                  <c:v>1.1791044776119404</c:v>
                </c:pt>
                <c:pt idx="473">
                  <c:v>1.1774193548387097</c:v>
                </c:pt>
                <c:pt idx="474">
                  <c:v>1.1756756756756757</c:v>
                </c:pt>
                <c:pt idx="475">
                  <c:v>1.1754385964912282</c:v>
                </c:pt>
                <c:pt idx="476">
                  <c:v>1.175</c:v>
                </c:pt>
                <c:pt idx="477">
                  <c:v>1.1743119266055047</c:v>
                </c:pt>
                <c:pt idx="478">
                  <c:v>1.173913043478261</c:v>
                </c:pt>
                <c:pt idx="479">
                  <c:v>1.1733333333333333</c:v>
                </c:pt>
                <c:pt idx="480">
                  <c:v>1.1666666666666667</c:v>
                </c:pt>
                <c:pt idx="481">
                  <c:v>1.1648351648351649</c:v>
                </c:pt>
                <c:pt idx="482">
                  <c:v>1.1636363636363636</c:v>
                </c:pt>
                <c:pt idx="483">
                  <c:v>1.1621621621621621</c:v>
                </c:pt>
                <c:pt idx="484">
                  <c:v>1.1599999999999999</c:v>
                </c:pt>
                <c:pt idx="485">
                  <c:v>1.1578947368421053</c:v>
                </c:pt>
                <c:pt idx="486">
                  <c:v>1.1566265060240963</c:v>
                </c:pt>
                <c:pt idx="487">
                  <c:v>1.1566265060240963</c:v>
                </c:pt>
                <c:pt idx="488">
                  <c:v>1.15625</c:v>
                </c:pt>
                <c:pt idx="489">
                  <c:v>1.15625</c:v>
                </c:pt>
                <c:pt idx="490">
                  <c:v>1.15625</c:v>
                </c:pt>
                <c:pt idx="491">
                  <c:v>1.15625</c:v>
                </c:pt>
                <c:pt idx="492">
                  <c:v>1.1558441558441559</c:v>
                </c:pt>
                <c:pt idx="493">
                  <c:v>1.1551724137931034</c:v>
                </c:pt>
                <c:pt idx="494">
                  <c:v>1.1533333333333333</c:v>
                </c:pt>
                <c:pt idx="495">
                  <c:v>1.1529411764705881</c:v>
                </c:pt>
                <c:pt idx="496">
                  <c:v>1.1527777777777777</c:v>
                </c:pt>
                <c:pt idx="497">
                  <c:v>1.1511627906976745</c:v>
                </c:pt>
                <c:pt idx="498">
                  <c:v>1.1499999999999999</c:v>
                </c:pt>
                <c:pt idx="499">
                  <c:v>1.1481481481481481</c:v>
                </c:pt>
                <c:pt idx="500">
                  <c:v>1.1470588235294117</c:v>
                </c:pt>
                <c:pt idx="501">
                  <c:v>1.144927536231884</c:v>
                </c:pt>
                <c:pt idx="502">
                  <c:v>1.1438848920863309</c:v>
                </c:pt>
                <c:pt idx="503">
                  <c:v>1.1413043478260869</c:v>
                </c:pt>
                <c:pt idx="504">
                  <c:v>1.1399999999999999</c:v>
                </c:pt>
                <c:pt idx="505">
                  <c:v>1.1388888888888888</c:v>
                </c:pt>
                <c:pt idx="506">
                  <c:v>1.1379310344827587</c:v>
                </c:pt>
                <c:pt idx="507">
                  <c:v>1.1358024691358024</c:v>
                </c:pt>
                <c:pt idx="508">
                  <c:v>1.1351351351351351</c:v>
                </c:pt>
                <c:pt idx="509">
                  <c:v>1.1333333333333333</c:v>
                </c:pt>
                <c:pt idx="510">
                  <c:v>1.1327493261455526</c:v>
                </c:pt>
                <c:pt idx="511">
                  <c:v>1.131578947368421</c:v>
                </c:pt>
                <c:pt idx="512">
                  <c:v>1.1273584905660377</c:v>
                </c:pt>
                <c:pt idx="513">
                  <c:v>1.1271676300578035</c:v>
                </c:pt>
                <c:pt idx="514">
                  <c:v>1.1254480286738351</c:v>
                </c:pt>
                <c:pt idx="515">
                  <c:v>1.1231884057971016</c:v>
                </c:pt>
                <c:pt idx="516">
                  <c:v>1.1170212765957446</c:v>
                </c:pt>
                <c:pt idx="517">
                  <c:v>1.1129943502824859</c:v>
                </c:pt>
                <c:pt idx="518">
                  <c:v>1.1081081081081081</c:v>
                </c:pt>
                <c:pt idx="519">
                  <c:v>1.1071428571428572</c:v>
                </c:pt>
                <c:pt idx="520">
                  <c:v>1.1066666666666667</c:v>
                </c:pt>
                <c:pt idx="521">
                  <c:v>1.103448275862069</c:v>
                </c:pt>
                <c:pt idx="522">
                  <c:v>1.1020408163265305</c:v>
                </c:pt>
                <c:pt idx="523">
                  <c:v>1.0909090909090908</c:v>
                </c:pt>
                <c:pt idx="524">
                  <c:v>1.0909090909090908</c:v>
                </c:pt>
                <c:pt idx="525">
                  <c:v>1.075</c:v>
                </c:pt>
                <c:pt idx="526">
                  <c:v>1.0727272727272728</c:v>
                </c:pt>
                <c:pt idx="527">
                  <c:v>1.0714285714285714</c:v>
                </c:pt>
                <c:pt idx="528">
                  <c:v>1.0709459459459461</c:v>
                </c:pt>
                <c:pt idx="529">
                  <c:v>1.07</c:v>
                </c:pt>
                <c:pt idx="530">
                  <c:v>1.0696202531645569</c:v>
                </c:pt>
                <c:pt idx="531">
                  <c:v>1.0689655172413792</c:v>
                </c:pt>
                <c:pt idx="532">
                  <c:v>1.0666666666666667</c:v>
                </c:pt>
                <c:pt idx="533">
                  <c:v>1.0625</c:v>
                </c:pt>
                <c:pt idx="534">
                  <c:v>1.0609929078014184</c:v>
                </c:pt>
                <c:pt idx="535">
                  <c:v>1.0604026845637584</c:v>
                </c:pt>
                <c:pt idx="536">
                  <c:v>1.0566037735849056</c:v>
                </c:pt>
                <c:pt idx="537">
                  <c:v>1.0542168674698795</c:v>
                </c:pt>
                <c:pt idx="538">
                  <c:v>1.0533910533910533</c:v>
                </c:pt>
                <c:pt idx="539">
                  <c:v>1.0526315789473684</c:v>
                </c:pt>
                <c:pt idx="540">
                  <c:v>1.0470588235294118</c:v>
                </c:pt>
                <c:pt idx="541">
                  <c:v>1.0462962962962963</c:v>
                </c:pt>
                <c:pt idx="542">
                  <c:v>1.044776119402985</c:v>
                </c:pt>
                <c:pt idx="543">
                  <c:v>1.0413943355119826</c:v>
                </c:pt>
                <c:pt idx="544">
                  <c:v>1.0349999999999999</c:v>
                </c:pt>
                <c:pt idx="545">
                  <c:v>1.0344827586206897</c:v>
                </c:pt>
                <c:pt idx="546">
                  <c:v>1.0317073170731708</c:v>
                </c:pt>
                <c:pt idx="547">
                  <c:v>1.02803738317757</c:v>
                </c:pt>
                <c:pt idx="548">
                  <c:v>1.0203278688524591</c:v>
                </c:pt>
                <c:pt idx="549">
                  <c:v>0.98989898989898994</c:v>
                </c:pt>
                <c:pt idx="550">
                  <c:v>0.98595041322314048</c:v>
                </c:pt>
                <c:pt idx="551">
                  <c:v>0.96250000000000002</c:v>
                </c:pt>
                <c:pt idx="552">
                  <c:v>0.96149949341438701</c:v>
                </c:pt>
                <c:pt idx="553">
                  <c:v>0.95652173913043481</c:v>
                </c:pt>
                <c:pt idx="554">
                  <c:v>0.9555555555555556</c:v>
                </c:pt>
                <c:pt idx="555">
                  <c:v>0.9458333333333333</c:v>
                </c:pt>
                <c:pt idx="556">
                  <c:v>0.94047619047619047</c:v>
                </c:pt>
                <c:pt idx="557">
                  <c:v>0.93839383938393839</c:v>
                </c:pt>
                <c:pt idx="558">
                  <c:v>0.93026004728132383</c:v>
                </c:pt>
                <c:pt idx="559">
                  <c:v>0.91891891891891897</c:v>
                </c:pt>
                <c:pt idx="560">
                  <c:v>0.91666666666666663</c:v>
                </c:pt>
                <c:pt idx="561">
                  <c:v>0.90322580645161288</c:v>
                </c:pt>
                <c:pt idx="562">
                  <c:v>0.8825153374233129</c:v>
                </c:pt>
                <c:pt idx="563">
                  <c:v>0.88148148148148153</c:v>
                </c:pt>
                <c:pt idx="564">
                  <c:v>0.87593984962406013</c:v>
                </c:pt>
                <c:pt idx="565">
                  <c:v>0.87134502923976609</c:v>
                </c:pt>
                <c:pt idx="566">
                  <c:v>0.8571428571428571</c:v>
                </c:pt>
                <c:pt idx="567">
                  <c:v>0.8545454545454545</c:v>
                </c:pt>
                <c:pt idx="568">
                  <c:v>0.85057471264367812</c:v>
                </c:pt>
                <c:pt idx="569">
                  <c:v>0.84935897435897434</c:v>
                </c:pt>
                <c:pt idx="570">
                  <c:v>0.84397163120567376</c:v>
                </c:pt>
                <c:pt idx="571">
                  <c:v>0.84259259259259256</c:v>
                </c:pt>
                <c:pt idx="572">
                  <c:v>0.83715012722646309</c:v>
                </c:pt>
                <c:pt idx="573">
                  <c:v>0.83644067796610166</c:v>
                </c:pt>
                <c:pt idx="574">
                  <c:v>0.8214285714285714</c:v>
                </c:pt>
                <c:pt idx="575">
                  <c:v>0.80487804878048785</c:v>
                </c:pt>
                <c:pt idx="576">
                  <c:v>0.78977272727272729</c:v>
                </c:pt>
                <c:pt idx="577">
                  <c:v>0.78057553956834536</c:v>
                </c:pt>
                <c:pt idx="578">
                  <c:v>0.7741347905282332</c:v>
                </c:pt>
                <c:pt idx="579">
                  <c:v>0.77272727272727271</c:v>
                </c:pt>
                <c:pt idx="580">
                  <c:v>0.7723214285714286</c:v>
                </c:pt>
                <c:pt idx="581">
                  <c:v>0.75977653631284914</c:v>
                </c:pt>
                <c:pt idx="582">
                  <c:v>0.75714285714285712</c:v>
                </c:pt>
                <c:pt idx="583">
                  <c:v>0.75609756097560976</c:v>
                </c:pt>
                <c:pt idx="584">
                  <c:v>0.75013850415512462</c:v>
                </c:pt>
                <c:pt idx="585">
                  <c:v>0.75</c:v>
                </c:pt>
                <c:pt idx="586">
                  <c:v>0.74725274725274726</c:v>
                </c:pt>
                <c:pt idx="587">
                  <c:v>0.74358974358974361</c:v>
                </c:pt>
                <c:pt idx="588">
                  <c:v>0.74051896207584833</c:v>
                </c:pt>
                <c:pt idx="589">
                  <c:v>0.73936170212765961</c:v>
                </c:pt>
                <c:pt idx="590">
                  <c:v>0.73799126637554591</c:v>
                </c:pt>
                <c:pt idx="591">
                  <c:v>0.73556797020484166</c:v>
                </c:pt>
                <c:pt idx="592">
                  <c:v>0.73333333333333328</c:v>
                </c:pt>
                <c:pt idx="593">
                  <c:v>0.72807017543859653</c:v>
                </c:pt>
                <c:pt idx="594">
                  <c:v>0.72499999999999998</c:v>
                </c:pt>
                <c:pt idx="595">
                  <c:v>0.72413793103448276</c:v>
                </c:pt>
                <c:pt idx="596">
                  <c:v>0.72072072072072069</c:v>
                </c:pt>
                <c:pt idx="597">
                  <c:v>0.71250000000000002</c:v>
                </c:pt>
                <c:pt idx="598">
                  <c:v>0.71022727272727271</c:v>
                </c:pt>
                <c:pt idx="599">
                  <c:v>0.70987654320987659</c:v>
                </c:pt>
                <c:pt idx="600">
                  <c:v>0.7</c:v>
                </c:pt>
                <c:pt idx="601">
                  <c:v>0.69938650306748462</c:v>
                </c:pt>
                <c:pt idx="602">
                  <c:v>0.69863013698630139</c:v>
                </c:pt>
                <c:pt idx="603">
                  <c:v>0.69791666666666663</c:v>
                </c:pt>
                <c:pt idx="604">
                  <c:v>0.69615384615384612</c:v>
                </c:pt>
                <c:pt idx="605">
                  <c:v>0.68666666666666665</c:v>
                </c:pt>
                <c:pt idx="606">
                  <c:v>0.67045454545454541</c:v>
                </c:pt>
                <c:pt idx="607">
                  <c:v>0.66423357664233573</c:v>
                </c:pt>
                <c:pt idx="608">
                  <c:v>0.66165413533834583</c:v>
                </c:pt>
                <c:pt idx="609">
                  <c:v>0.66129032258064513</c:v>
                </c:pt>
                <c:pt idx="610">
                  <c:v>0.66</c:v>
                </c:pt>
                <c:pt idx="611">
                  <c:v>0.65966386554621848</c:v>
                </c:pt>
                <c:pt idx="612">
                  <c:v>0.65909090909090906</c:v>
                </c:pt>
                <c:pt idx="613">
                  <c:v>0.6577060931899642</c:v>
                </c:pt>
                <c:pt idx="614">
                  <c:v>0.65200000000000002</c:v>
                </c:pt>
                <c:pt idx="615">
                  <c:v>0.65170940170940173</c:v>
                </c:pt>
                <c:pt idx="616">
                  <c:v>0.64556962025316456</c:v>
                </c:pt>
                <c:pt idx="617">
                  <c:v>0.64492753623188404</c:v>
                </c:pt>
                <c:pt idx="618">
                  <c:v>0.64351851851851849</c:v>
                </c:pt>
                <c:pt idx="619">
                  <c:v>0.640625</c:v>
                </c:pt>
                <c:pt idx="620">
                  <c:v>0.63888888888888884</c:v>
                </c:pt>
                <c:pt idx="621">
                  <c:v>0.63789682539682535</c:v>
                </c:pt>
                <c:pt idx="622">
                  <c:v>0.63761467889908252</c:v>
                </c:pt>
                <c:pt idx="623">
                  <c:v>0.6371308016877637</c:v>
                </c:pt>
                <c:pt idx="624">
                  <c:v>0.63694267515923564</c:v>
                </c:pt>
                <c:pt idx="625">
                  <c:v>0.63636363636363635</c:v>
                </c:pt>
                <c:pt idx="626">
                  <c:v>0.63636363636363635</c:v>
                </c:pt>
                <c:pt idx="627">
                  <c:v>0.6333333333333333</c:v>
                </c:pt>
                <c:pt idx="628">
                  <c:v>0.62765957446808507</c:v>
                </c:pt>
                <c:pt idx="629">
                  <c:v>0.62727272727272732</c:v>
                </c:pt>
                <c:pt idx="630">
                  <c:v>0.62393162393162394</c:v>
                </c:pt>
                <c:pt idx="631">
                  <c:v>0.62333333333333329</c:v>
                </c:pt>
                <c:pt idx="632">
                  <c:v>0.62142857142857144</c:v>
                </c:pt>
                <c:pt idx="633">
                  <c:v>0.62046204620462042</c:v>
                </c:pt>
                <c:pt idx="634">
                  <c:v>0.62043378995433784</c:v>
                </c:pt>
                <c:pt idx="635">
                  <c:v>0.61915204678362568</c:v>
                </c:pt>
                <c:pt idx="636">
                  <c:v>0.61853448275862066</c:v>
                </c:pt>
                <c:pt idx="637">
                  <c:v>0.6166666666666667</c:v>
                </c:pt>
                <c:pt idx="638">
                  <c:v>0.61458333333333337</c:v>
                </c:pt>
                <c:pt idx="639">
                  <c:v>0.61440677966101698</c:v>
                </c:pt>
                <c:pt idx="640">
                  <c:v>0.61290322580645162</c:v>
                </c:pt>
                <c:pt idx="641">
                  <c:v>0.61290322580645162</c:v>
                </c:pt>
                <c:pt idx="642">
                  <c:v>0.61090225563909772</c:v>
                </c:pt>
                <c:pt idx="643">
                  <c:v>0.61059190031152644</c:v>
                </c:pt>
                <c:pt idx="644">
                  <c:v>0.61052631578947369</c:v>
                </c:pt>
                <c:pt idx="645">
                  <c:v>0.60679611650485432</c:v>
                </c:pt>
                <c:pt idx="646">
                  <c:v>0.60664335664335667</c:v>
                </c:pt>
                <c:pt idx="647">
                  <c:v>0.60648148148148151</c:v>
                </c:pt>
                <c:pt idx="648">
                  <c:v>0.6063829787234043</c:v>
                </c:pt>
                <c:pt idx="649">
                  <c:v>0.60526315789473684</c:v>
                </c:pt>
                <c:pt idx="650">
                  <c:v>0.6015625</c:v>
                </c:pt>
                <c:pt idx="651">
                  <c:v>0.59810126582278478</c:v>
                </c:pt>
                <c:pt idx="652">
                  <c:v>0.59722222222222221</c:v>
                </c:pt>
                <c:pt idx="653">
                  <c:v>0.59722222222222221</c:v>
                </c:pt>
                <c:pt idx="654">
                  <c:v>0.59693877551020413</c:v>
                </c:pt>
                <c:pt idx="655">
                  <c:v>0.59420289855072461</c:v>
                </c:pt>
                <c:pt idx="656">
                  <c:v>0.59160305343511455</c:v>
                </c:pt>
                <c:pt idx="657">
                  <c:v>0.59113300492610843</c:v>
                </c:pt>
                <c:pt idx="658">
                  <c:v>0.59090909090909094</c:v>
                </c:pt>
                <c:pt idx="659">
                  <c:v>0.59090909090909094</c:v>
                </c:pt>
                <c:pt idx="660">
                  <c:v>0.58620689655172409</c:v>
                </c:pt>
                <c:pt idx="661">
                  <c:v>0.57843137254901966</c:v>
                </c:pt>
                <c:pt idx="662">
                  <c:v>0.57407407407407407</c:v>
                </c:pt>
                <c:pt idx="663">
                  <c:v>0.5679012345679012</c:v>
                </c:pt>
                <c:pt idx="664">
                  <c:v>0.56585365853658531</c:v>
                </c:pt>
                <c:pt idx="665">
                  <c:v>0.5652866242038217</c:v>
                </c:pt>
                <c:pt idx="666">
                  <c:v>0.56417910447761199</c:v>
                </c:pt>
                <c:pt idx="667">
                  <c:v>0.56172839506172845</c:v>
                </c:pt>
                <c:pt idx="668">
                  <c:v>0.5561797752808989</c:v>
                </c:pt>
                <c:pt idx="669">
                  <c:v>0.54629629629629628</c:v>
                </c:pt>
                <c:pt idx="670">
                  <c:v>0.53816793893129766</c:v>
                </c:pt>
                <c:pt idx="671">
                  <c:v>0.53776978417266186</c:v>
                </c:pt>
                <c:pt idx="672">
                  <c:v>0.52551020408163263</c:v>
                </c:pt>
                <c:pt idx="673">
                  <c:v>0.51851851851851849</c:v>
                </c:pt>
                <c:pt idx="674">
                  <c:v>0.51075949367088602</c:v>
                </c:pt>
                <c:pt idx="675">
                  <c:v>0.50877192982456143</c:v>
                </c:pt>
                <c:pt idx="676">
                  <c:v>0.50495049504950495</c:v>
                </c:pt>
                <c:pt idx="677">
                  <c:v>0.50387596899224807</c:v>
                </c:pt>
                <c:pt idx="678">
                  <c:v>0.48113207547169812</c:v>
                </c:pt>
                <c:pt idx="679">
                  <c:v>0.46739130434782611</c:v>
                </c:pt>
                <c:pt idx="680">
                  <c:v>0.46124031007751937</c:v>
                </c:pt>
                <c:pt idx="681">
                  <c:v>0.46099290780141844</c:v>
                </c:pt>
                <c:pt idx="682">
                  <c:v>0.45454545454545453</c:v>
                </c:pt>
                <c:pt idx="683">
                  <c:v>0.45049504950495051</c:v>
                </c:pt>
                <c:pt idx="684">
                  <c:v>0.44827586206896552</c:v>
                </c:pt>
                <c:pt idx="685">
                  <c:v>0.44791666666666669</c:v>
                </c:pt>
                <c:pt idx="686">
                  <c:v>0.445970695970696</c:v>
                </c:pt>
                <c:pt idx="687">
                  <c:v>0.4452614379084967</c:v>
                </c:pt>
                <c:pt idx="688">
                  <c:v>0.44444444444444442</c:v>
                </c:pt>
                <c:pt idx="689">
                  <c:v>0.44061302681992337</c:v>
                </c:pt>
                <c:pt idx="690">
                  <c:v>0.43738317757009348</c:v>
                </c:pt>
                <c:pt idx="691">
                  <c:v>0.43719806763285024</c:v>
                </c:pt>
                <c:pt idx="692">
                  <c:v>0.43404634581105167</c:v>
                </c:pt>
                <c:pt idx="693">
                  <c:v>0.42549019607843136</c:v>
                </c:pt>
                <c:pt idx="694">
                  <c:v>0.42465753424657532</c:v>
                </c:pt>
                <c:pt idx="695">
                  <c:v>0.42151675485008816</c:v>
                </c:pt>
                <c:pt idx="696">
                  <c:v>0.41984732824427479</c:v>
                </c:pt>
                <c:pt idx="697">
                  <c:v>0.41967871485943775</c:v>
                </c:pt>
                <c:pt idx="698">
                  <c:v>0.41962774957698817</c:v>
                </c:pt>
                <c:pt idx="699">
                  <c:v>0.41810344827586204</c:v>
                </c:pt>
                <c:pt idx="700">
                  <c:v>0.41791044776119401</c:v>
                </c:pt>
                <c:pt idx="701">
                  <c:v>0.41765140324963074</c:v>
                </c:pt>
                <c:pt idx="702">
                  <c:v>0.41712204007285975</c:v>
                </c:pt>
                <c:pt idx="703">
                  <c:v>0.4101694915254237</c:v>
                </c:pt>
                <c:pt idx="704">
                  <c:v>0.40948275862068967</c:v>
                </c:pt>
                <c:pt idx="705">
                  <c:v>0.40935672514619881</c:v>
                </c:pt>
                <c:pt idx="706">
                  <c:v>0.40888888888888891</c:v>
                </c:pt>
                <c:pt idx="707">
                  <c:v>0.40655105973025046</c:v>
                </c:pt>
                <c:pt idx="708">
                  <c:v>0.40642201834862385</c:v>
                </c:pt>
                <c:pt idx="709">
                  <c:v>0.40517241379310343</c:v>
                </c:pt>
                <c:pt idx="710">
                  <c:v>0.40444444444444444</c:v>
                </c:pt>
                <c:pt idx="711">
                  <c:v>0.40189125295508277</c:v>
                </c:pt>
                <c:pt idx="712">
                  <c:v>0.39827586206896554</c:v>
                </c:pt>
                <c:pt idx="713">
                  <c:v>0.39766081871345027</c:v>
                </c:pt>
                <c:pt idx="714">
                  <c:v>0.39240506329113922</c:v>
                </c:pt>
                <c:pt idx="715">
                  <c:v>0.3904109589041096</c:v>
                </c:pt>
                <c:pt idx="716">
                  <c:v>0.39012345679012345</c:v>
                </c:pt>
                <c:pt idx="717">
                  <c:v>0.38607594936708861</c:v>
                </c:pt>
                <c:pt idx="718">
                  <c:v>0.38441890166028098</c:v>
                </c:pt>
                <c:pt idx="719">
                  <c:v>0.37537537537537535</c:v>
                </c:pt>
                <c:pt idx="720">
                  <c:v>0.375</c:v>
                </c:pt>
                <c:pt idx="721">
                  <c:v>0.3719806763285024</c:v>
                </c:pt>
                <c:pt idx="722">
                  <c:v>0.37083333333333335</c:v>
                </c:pt>
                <c:pt idx="723">
                  <c:v>0.37037037037037035</c:v>
                </c:pt>
                <c:pt idx="724">
                  <c:v>0.36093418259023352</c:v>
                </c:pt>
                <c:pt idx="725">
                  <c:v>0.34527687296416937</c:v>
                </c:pt>
                <c:pt idx="726">
                  <c:v>0.32828282828282829</c:v>
                </c:pt>
                <c:pt idx="727">
                  <c:v>0.32209737827715357</c:v>
                </c:pt>
                <c:pt idx="728">
                  <c:v>0.31991525423728812</c:v>
                </c:pt>
                <c:pt idx="729">
                  <c:v>0.31979166666666664</c:v>
                </c:pt>
                <c:pt idx="730">
                  <c:v>0.294973544973545</c:v>
                </c:pt>
                <c:pt idx="731">
                  <c:v>0.28960396039603958</c:v>
                </c:pt>
                <c:pt idx="732">
                  <c:v>0.28501722158438575</c:v>
                </c:pt>
                <c:pt idx="733">
                  <c:v>0.27798982188295163</c:v>
                </c:pt>
                <c:pt idx="734">
                  <c:v>0.25280898876404495</c:v>
                </c:pt>
                <c:pt idx="735">
                  <c:v>0.24300341296928327</c:v>
                </c:pt>
                <c:pt idx="736">
                  <c:v>0.22830188679245284</c:v>
                </c:pt>
                <c:pt idx="737">
                  <c:v>0.22626262626262628</c:v>
                </c:pt>
                <c:pt idx="738">
                  <c:v>0.22588235294117648</c:v>
                </c:pt>
                <c:pt idx="739">
                  <c:v>0.22580645161290322</c:v>
                </c:pt>
                <c:pt idx="740">
                  <c:v>0.2247191011235955</c:v>
                </c:pt>
                <c:pt idx="741">
                  <c:v>0.22264150943396227</c:v>
                </c:pt>
                <c:pt idx="742">
                  <c:v>0.2202020202020202</c:v>
                </c:pt>
                <c:pt idx="743">
                  <c:v>0.21886792452830189</c:v>
                </c:pt>
                <c:pt idx="744">
                  <c:v>0.21512247071352503</c:v>
                </c:pt>
                <c:pt idx="745">
                  <c:v>0.20766488413547238</c:v>
                </c:pt>
                <c:pt idx="746">
                  <c:v>0.2040072859744991</c:v>
                </c:pt>
                <c:pt idx="747">
                  <c:v>0.19883824843610368</c:v>
                </c:pt>
                <c:pt idx="748">
                  <c:v>0.1846076458752515</c:v>
                </c:pt>
                <c:pt idx="749">
                  <c:v>0.14670418006430869</c:v>
                </c:pt>
                <c:pt idx="750">
                  <c:v>0.1388525019648939</c:v>
                </c:pt>
                <c:pt idx="751">
                  <c:v>0.1377434135166094</c:v>
                </c:pt>
                <c:pt idx="752">
                  <c:v>0.12440718157181571</c:v>
                </c:pt>
                <c:pt idx="753">
                  <c:v>0.12381974248927038</c:v>
                </c:pt>
                <c:pt idx="754">
                  <c:v>0.11373626373626373</c:v>
                </c:pt>
                <c:pt idx="755">
                  <c:v>9.9483849483849487E-2</c:v>
                </c:pt>
                <c:pt idx="756">
                  <c:v>6.244761106454317E-2</c:v>
                </c:pt>
                <c:pt idx="757">
                  <c:v>5.7832080200501255E-2</c:v>
                </c:pt>
              </c:numCache>
            </c:numRef>
          </c:yVal>
        </c:ser>
        <c:axId val="105644800"/>
        <c:axId val="105646336"/>
      </c:scatterChart>
      <c:valAx>
        <c:axId val="105644800"/>
        <c:scaling>
          <c:orientation val="minMax"/>
        </c:scaling>
        <c:axPos val="b"/>
        <c:tickLblPos val="nextTo"/>
        <c:crossAx val="105646336"/>
        <c:crosses val="autoZero"/>
        <c:crossBetween val="midCat"/>
      </c:valAx>
      <c:valAx>
        <c:axId val="105646336"/>
        <c:scaling>
          <c:orientation val="minMax"/>
        </c:scaling>
        <c:axPos val="l"/>
        <c:majorGridlines/>
        <c:numFmt formatCode="General" sourceLinked="1"/>
        <c:tickLblPos val="nextTo"/>
        <c:crossAx val="105644800"/>
        <c:crosses val="autoZero"/>
        <c:crossBetween val="midCat"/>
      </c:valAx>
    </c:plotArea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266700</xdr:colOff>
      <xdr:row>3</xdr:row>
      <xdr:rowOff>180975</xdr:rowOff>
    </xdr:from>
    <xdr:to>
      <xdr:col>15</xdr:col>
      <xdr:colOff>571500</xdr:colOff>
      <xdr:row>18</xdr:row>
      <xdr:rowOff>66675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C25"/>
  <sheetViews>
    <sheetView tabSelected="1" topLeftCell="A7" workbookViewId="0">
      <selection activeCell="B24" sqref="B24"/>
    </sheetView>
  </sheetViews>
  <sheetFormatPr defaultRowHeight="15"/>
  <cols>
    <col min="2" max="2" width="24.85546875" bestFit="1" customWidth="1"/>
    <col min="3" max="3" width="99.42578125" style="11" customWidth="1"/>
  </cols>
  <sheetData>
    <row r="1" spans="2:3" ht="26.25">
      <c r="B1" s="13" t="s">
        <v>695</v>
      </c>
    </row>
    <row r="3" spans="2:3">
      <c r="B3" s="12" t="s">
        <v>656</v>
      </c>
      <c r="C3" s="11" t="s">
        <v>657</v>
      </c>
    </row>
    <row r="4" spans="2:3">
      <c r="B4" s="12" t="s">
        <v>662</v>
      </c>
      <c r="C4" s="11" t="s">
        <v>663</v>
      </c>
    </row>
    <row r="5" spans="2:3">
      <c r="B5" s="12" t="s">
        <v>664</v>
      </c>
      <c r="C5" s="11" t="s">
        <v>665</v>
      </c>
    </row>
    <row r="6" spans="2:3">
      <c r="B6" s="12" t="s">
        <v>666</v>
      </c>
      <c r="C6" s="11" t="s">
        <v>667</v>
      </c>
    </row>
    <row r="7" spans="2:3">
      <c r="B7" s="12" t="s">
        <v>668</v>
      </c>
      <c r="C7" s="11" t="s">
        <v>669</v>
      </c>
    </row>
    <row r="8" spans="2:3">
      <c r="B8" s="12" t="s">
        <v>699</v>
      </c>
      <c r="C8" s="11" t="s">
        <v>700</v>
      </c>
    </row>
    <row r="9" spans="2:3">
      <c r="B9" s="12" t="s">
        <v>701</v>
      </c>
      <c r="C9" s="11" t="s">
        <v>702</v>
      </c>
    </row>
    <row r="10" spans="2:3">
      <c r="B10" s="12" t="s">
        <v>670</v>
      </c>
      <c r="C10" s="11" t="s">
        <v>671</v>
      </c>
    </row>
    <row r="11" spans="2:3">
      <c r="B11" s="12" t="s">
        <v>672</v>
      </c>
      <c r="C11" s="11" t="s">
        <v>673</v>
      </c>
    </row>
    <row r="13" spans="2:3">
      <c r="B13" s="12" t="s">
        <v>676</v>
      </c>
      <c r="C13" s="11" t="s">
        <v>677</v>
      </c>
    </row>
    <row r="14" spans="2:3">
      <c r="B14" s="12" t="s">
        <v>678</v>
      </c>
      <c r="C14" s="11" t="s">
        <v>679</v>
      </c>
    </row>
    <row r="15" spans="2:3">
      <c r="B15" s="12" t="s">
        <v>680</v>
      </c>
      <c r="C15" s="11" t="s">
        <v>681</v>
      </c>
    </row>
    <row r="16" spans="2:3">
      <c r="B16" s="12" t="s">
        <v>682</v>
      </c>
      <c r="C16" s="11" t="s">
        <v>684</v>
      </c>
    </row>
    <row r="17" spans="2:3">
      <c r="B17" s="12" t="s">
        <v>683</v>
      </c>
      <c r="C17" s="11" t="s">
        <v>685</v>
      </c>
    </row>
    <row r="18" spans="2:3">
      <c r="B18" s="12" t="s">
        <v>686</v>
      </c>
      <c r="C18" s="11" t="s">
        <v>687</v>
      </c>
    </row>
    <row r="20" spans="2:3">
      <c r="C20" s="11" t="s">
        <v>675</v>
      </c>
    </row>
    <row r="21" spans="2:3">
      <c r="B21" s="12" t="s">
        <v>688</v>
      </c>
      <c r="C21" s="11" t="s">
        <v>689</v>
      </c>
    </row>
    <row r="22" spans="2:3">
      <c r="B22" s="12" t="s">
        <v>674</v>
      </c>
      <c r="C22" s="11" t="s">
        <v>690</v>
      </c>
    </row>
    <row r="23" spans="2:3">
      <c r="B23" s="12" t="s">
        <v>711</v>
      </c>
      <c r="C23" s="11" t="s">
        <v>712</v>
      </c>
    </row>
    <row r="24" spans="2:3">
      <c r="B24" s="12" t="s">
        <v>691</v>
      </c>
      <c r="C24" s="11" t="s">
        <v>692</v>
      </c>
    </row>
    <row r="25" spans="2:3">
      <c r="B25" s="12" t="s">
        <v>693</v>
      </c>
      <c r="C25" s="11" t="s">
        <v>694</v>
      </c>
    </row>
  </sheetData>
  <hyperlinks>
    <hyperlink ref="B3" location="stages!A1" display="stages"/>
    <hyperlink ref="B4" location="'PPFs after FI'!A1" display="PPFs after FI"/>
    <hyperlink ref="B5" location="'PPFs after FS'!A1" display="PPFs after FS"/>
    <hyperlink ref="B6" location="'PPFs removed'!A1" display="PPFs removed"/>
    <hyperlink ref="B7" location="APFs!A1" display="APFs"/>
    <hyperlink ref="B10" location="'False positives'!A1" display="False positives"/>
    <hyperlink ref="B11" location="'False positives removed %'!A1" display="False positives removed %"/>
    <hyperlink ref="B13" location="'summary times'!A1" display="summary times"/>
    <hyperlink ref="B14" location="'time cg phase'!A1" display="time cg phase"/>
    <hyperlink ref="B15" location="'time demand-cs'!A1" display="time demand-cs"/>
    <hyperlink ref="B16" location="'time flow-insens'!A1" display="time flow-ins"/>
    <hyperlink ref="B17" location="'time flow-sens.'!A1" display="time flow-sens"/>
    <hyperlink ref="B18" location="'total compilation time'!A1" display="total compilation time"/>
    <hyperlink ref="B21" location="'analysis runs'!A1" display="analysis runs"/>
    <hyperlink ref="B23" location="'jobs per stmt and loop'!A1" display="jobs per stmt and loop"/>
    <hyperlink ref="B25" location="'avg time analysis run'!A1" display="avg time analysis run"/>
    <hyperlink ref="B8" location="'APF ranks'!A1" display="AFP ranks"/>
    <hyperlink ref="B9" location="'delegate ranks'!A1" display="delegate ranks"/>
    <hyperlink ref="B22" location="'aborted analysis runs'!A1" display="aborted analyses"/>
    <hyperlink ref="B24" location="'max time analysis run'!A1" display="max time analysis run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L16"/>
  <sheetViews>
    <sheetView workbookViewId="0">
      <selection activeCell="E6" sqref="E6"/>
    </sheetView>
  </sheetViews>
  <sheetFormatPr defaultRowHeight="15"/>
  <cols>
    <col min="1" max="1" width="23.42578125" bestFit="1" customWidth="1"/>
  </cols>
  <sheetData>
    <row r="1" spans="1:12">
      <c r="B1" t="s">
        <v>5</v>
      </c>
      <c r="C1" t="s">
        <v>25</v>
      </c>
      <c r="D1" t="s">
        <v>6</v>
      </c>
      <c r="E1" t="s">
        <v>7</v>
      </c>
      <c r="F1" t="s">
        <v>8</v>
      </c>
      <c r="G1" t="s">
        <v>0</v>
      </c>
      <c r="H1" t="s">
        <v>1</v>
      </c>
      <c r="I1" t="s">
        <v>2</v>
      </c>
      <c r="J1" t="s">
        <v>3</v>
      </c>
      <c r="K1" t="s">
        <v>4</v>
      </c>
      <c r="L1" t="s">
        <v>9</v>
      </c>
    </row>
    <row r="2" spans="1:12">
      <c r="A2" t="s">
        <v>10</v>
      </c>
      <c r="B2" s="6" t="str">
        <f>IF('PPFs after FI'!B2&gt;0,('PPFs after FI'!B2-IF('False positives'!B2="",0,'False positives'!B2))/'PPFs after FI'!B2,"")</f>
        <v/>
      </c>
      <c r="C2" s="6" t="str">
        <f>IF('PPFs after FI'!C2&gt;0,('PPFs after FI'!C2-IF('False positives'!C2="",0,'False positives'!C2))/'PPFs after FI'!C2,"")</f>
        <v/>
      </c>
      <c r="D2" s="6" t="str">
        <f>IF('PPFs after FI'!D2&gt;0,('PPFs after FI'!D2-IF('False positives'!D2="",0,'False positives'!D2))/'PPFs after FI'!D2,"")</f>
        <v/>
      </c>
      <c r="E2" s="6">
        <f>IF('PPFs after FI'!E2&gt;0,('PPFs after FI'!E2-IF('False positives'!E2="",0,'False positives'!E2))/'PPFs after FI'!E2,"")</f>
        <v>1</v>
      </c>
      <c r="F2" s="6" t="str">
        <f>IF('PPFs after FI'!F2&gt;0,('PPFs after FI'!F2-IF('False positives'!F2="",0,'False positives'!F2))/'PPFs after FI'!F2,"")</f>
        <v/>
      </c>
      <c r="G2" s="6" t="str">
        <f>IF('PPFs after FI'!G2&gt;0,('PPFs after FI'!G2-IF('False positives'!G2="",0,'False positives'!G2))/'PPFs after FI'!G2,"")</f>
        <v/>
      </c>
      <c r="H2" s="6" t="str">
        <f>IF('PPFs after FI'!H2&gt;0,('PPFs after FI'!H2-IF('False positives'!H2="",0,'False positives'!H2))/'PPFs after FI'!H2,"")</f>
        <v/>
      </c>
      <c r="I2" s="6" t="str">
        <f>IF('PPFs after FI'!I2&gt;0,('PPFs after FI'!I2-IF('False positives'!I2="",0,'False positives'!I2))/'PPFs after FI'!I2,"")</f>
        <v/>
      </c>
      <c r="J2" s="6" t="str">
        <f>IF('PPFs after FI'!J2&gt;0,('PPFs after FI'!J2-IF('False positives'!J2="",0,'False positives'!J2))/'PPFs after FI'!J2,"")</f>
        <v/>
      </c>
      <c r="K2" s="6" t="str">
        <f>IF('PPFs after FI'!K2&gt;0,('PPFs after FI'!K2-IF('False positives'!K2="",0,'False positives'!K2))/'PPFs after FI'!K2,"")</f>
        <v/>
      </c>
      <c r="L2" s="6" t="str">
        <f>IF('PPFs after FI'!L2&gt;0,('PPFs after FI'!L2-IF('False positives'!L2="",0,'False positives'!L2))/'PPFs after FI'!L2,"")</f>
        <v/>
      </c>
    </row>
    <row r="3" spans="1:12">
      <c r="A3" t="s">
        <v>11</v>
      </c>
      <c r="B3" s="6" t="str">
        <f>IF('PPFs after FI'!B3&gt;0,('PPFs after FI'!B3-IF('False positives'!B3="",0,'False positives'!B3))/'PPFs after FI'!B3,"")</f>
        <v/>
      </c>
      <c r="C3" s="6" t="str">
        <f>IF('PPFs after FI'!C3&gt;0,('PPFs after FI'!C3-IF('False positives'!C3="",0,'False positives'!C3))/'PPFs after FI'!C3,"")</f>
        <v/>
      </c>
      <c r="D3" s="6" t="str">
        <f>IF('PPFs after FI'!D3&gt;0,('PPFs after FI'!D3-IF('False positives'!D3="",0,'False positives'!D3))/'PPFs after FI'!D3,"")</f>
        <v/>
      </c>
      <c r="E3" s="6">
        <f>IF('PPFs after FI'!E3&gt;0,('PPFs after FI'!E3-IF('False positives'!E3="",0,'False positives'!E3))/'PPFs after FI'!E3,"")</f>
        <v>1</v>
      </c>
      <c r="F3" s="6" t="str">
        <f>IF('PPFs after FI'!F3&gt;0,('PPFs after FI'!F3-IF('False positives'!F3="",0,'False positives'!F3))/'PPFs after FI'!F3,"")</f>
        <v/>
      </c>
      <c r="G3" s="6" t="str">
        <f>IF('PPFs after FI'!G3&gt;0,('PPFs after FI'!G3-IF('False positives'!G3="",0,'False positives'!G3))/'PPFs after FI'!G3,"")</f>
        <v/>
      </c>
      <c r="H3" s="6" t="str">
        <f>IF('PPFs after FI'!H3&gt;0,('PPFs after FI'!H3-IF('False positives'!H3="",0,'False positives'!H3))/'PPFs after FI'!H3,"")</f>
        <v/>
      </c>
      <c r="I3" s="6" t="str">
        <f>IF('PPFs after FI'!I3&gt;0,('PPFs after FI'!I3-IF('False positives'!I3="",0,'False positives'!I3))/'PPFs after FI'!I3,"")</f>
        <v/>
      </c>
      <c r="J3" s="6" t="str">
        <f>IF('PPFs after FI'!J3&gt;0,('PPFs after FI'!J3-IF('False positives'!J3="",0,'False positives'!J3))/'PPFs after FI'!J3,"")</f>
        <v/>
      </c>
      <c r="K3" s="6" t="str">
        <f>IF('PPFs after FI'!K3&gt;0,('PPFs after FI'!K3-IF('False positives'!K3="",0,'False positives'!K3))/'PPFs after FI'!K3,"")</f>
        <v/>
      </c>
      <c r="L3" s="6" t="str">
        <f>IF('PPFs after FI'!L3&gt;0,('PPFs after FI'!L3-IF('False positives'!L3="",0,'False positives'!L3))/'PPFs after FI'!L3,"")</f>
        <v/>
      </c>
    </row>
    <row r="4" spans="1:12">
      <c r="A4" t="s">
        <v>12</v>
      </c>
      <c r="B4" s="6" t="str">
        <f>IF('PPFs after FI'!B4&gt;0,('PPFs after FI'!B4-IF('False positives'!B4="",0,'False positives'!B4))/'PPFs after FI'!B4,"")</f>
        <v/>
      </c>
      <c r="C4" s="6" t="str">
        <f>IF('PPFs after FI'!C4&gt;0,('PPFs after FI'!C4-IF('False positives'!C4="",0,'False positives'!C4))/'PPFs after FI'!C4,"")</f>
        <v/>
      </c>
      <c r="D4" s="6" t="str">
        <f>IF('PPFs after FI'!D4&gt;0,('PPFs after FI'!D4-IF('False positives'!D4="",0,'False positives'!D4))/'PPFs after FI'!D4,"")</f>
        <v/>
      </c>
      <c r="E4" s="6">
        <f>IF('PPFs after FI'!E4&gt;0,('PPFs after FI'!E4-IF('False positives'!E4="",0,'False positives'!E4))/'PPFs after FI'!E4,"")</f>
        <v>0.6</v>
      </c>
      <c r="F4" s="6">
        <f>IF('PPFs after FI'!F4&gt;0,('PPFs after FI'!F4-IF('False positives'!F4="",0,'False positives'!F4))/'PPFs after FI'!F4,"")</f>
        <v>0.5</v>
      </c>
      <c r="G4" s="6" t="str">
        <f>IF('PPFs after FI'!G4&gt;0,('PPFs after FI'!G4-IF('False positives'!G4="",0,'False positives'!G4))/'PPFs after FI'!G4,"")</f>
        <v/>
      </c>
      <c r="H4" s="6">
        <f>IF('PPFs after FI'!H4&gt;0,('PPFs after FI'!H4-IF('False positives'!H4="",0,'False positives'!H4))/'PPFs after FI'!H4,"")</f>
        <v>0</v>
      </c>
      <c r="I4" s="6">
        <f>IF('PPFs after FI'!I4&gt;0,('PPFs after FI'!I4-IF('False positives'!I4="",0,'False positives'!I4))/'PPFs after FI'!I4,"")</f>
        <v>1</v>
      </c>
      <c r="J4" s="6">
        <f>IF('PPFs after FI'!J4&gt;0,('PPFs after FI'!J4-IF('False positives'!J4="",0,'False positives'!J4))/'PPFs after FI'!J4,"")</f>
        <v>1</v>
      </c>
      <c r="K4" s="6" t="str">
        <f>IF('PPFs after FI'!K4&gt;0,('PPFs after FI'!K4-IF('False positives'!K4="",0,'False positives'!K4))/'PPFs after FI'!K4,"")</f>
        <v/>
      </c>
      <c r="L4" s="6" t="str">
        <f>IF('PPFs after FI'!L4&gt;0,('PPFs after FI'!L4-IF('False positives'!L4="",0,'False positives'!L4))/'PPFs after FI'!L4,"")</f>
        <v/>
      </c>
    </row>
    <row r="5" spans="1:12">
      <c r="A5" t="s">
        <v>13</v>
      </c>
      <c r="B5" s="6" t="str">
        <f>IF('PPFs after FI'!B5&gt;0,('PPFs after FI'!B5-IF('False positives'!B5="",0,'False positives'!B5))/'PPFs after FI'!B5,"")</f>
        <v/>
      </c>
      <c r="C5" s="6">
        <f>IF('PPFs after FI'!C5&gt;0,('PPFs after FI'!C5-IF('False positives'!C5="",0,'False positives'!C5))/'PPFs after FI'!C5,"")</f>
        <v>0.13120567375886524</v>
      </c>
      <c r="D5" s="6">
        <f>IF('PPFs after FI'!D5&gt;0,('PPFs after FI'!D5-IF('False positives'!D5="",0,'False positives'!D5))/'PPFs after FI'!D5,"")</f>
        <v>0.43902439024390244</v>
      </c>
      <c r="E5" s="6">
        <f>IF('PPFs after FI'!E5&gt;0,('PPFs after FI'!E5-IF('False positives'!E5="",0,'False positives'!E5))/'PPFs after FI'!E5,"")</f>
        <v>0.66666666666666663</v>
      </c>
      <c r="F5" s="6">
        <f>IF('PPFs after FI'!F5&gt;0,('PPFs after FI'!F5-IF('False positives'!F5="",0,'False positives'!F5))/'PPFs after FI'!F5,"")</f>
        <v>1</v>
      </c>
      <c r="G5" s="6" t="str">
        <f>IF('PPFs after FI'!G5&gt;0,('PPFs after FI'!G5-IF('False positives'!G5="",0,'False positives'!G5))/'PPFs after FI'!G5,"")</f>
        <v/>
      </c>
      <c r="H5" s="6">
        <f>IF('PPFs after FI'!H5&gt;0,('PPFs after FI'!H5-IF('False positives'!H5="",0,'False positives'!H5))/'PPFs after FI'!H5,"")</f>
        <v>0.33333333333333331</v>
      </c>
      <c r="I5" s="6">
        <f>IF('PPFs after FI'!I5&gt;0,('PPFs after FI'!I5-IF('False positives'!I5="",0,'False positives'!I5))/'PPFs after FI'!I5,"")</f>
        <v>1</v>
      </c>
      <c r="J5" s="6">
        <f>IF('PPFs after FI'!J5&gt;0,('PPFs after FI'!J5-IF('False positives'!J5="",0,'False positives'!J5))/'PPFs after FI'!J5,"")</f>
        <v>0.39423076923076922</v>
      </c>
      <c r="K5" s="6" t="str">
        <f>IF('PPFs after FI'!K5&gt;0,('PPFs after FI'!K5-IF('False positives'!K5="",0,'False positives'!K5))/'PPFs after FI'!K5,"")</f>
        <v/>
      </c>
      <c r="L5" s="6" t="str">
        <f>IF('PPFs after FI'!L5&gt;0,('PPFs after FI'!L5-IF('False positives'!L5="",0,'False positives'!L5))/'PPFs after FI'!L5,"")</f>
        <v/>
      </c>
    </row>
    <row r="6" spans="1:12">
      <c r="A6" t="s">
        <v>14</v>
      </c>
      <c r="B6" s="6" t="str">
        <f>IF('PPFs after FI'!B6&gt;0,('PPFs after FI'!B6-IF('False positives'!B6="",0,'False positives'!B6))/'PPFs after FI'!B6,"")</f>
        <v/>
      </c>
      <c r="C6" s="6">
        <f>IF('PPFs after FI'!C6&gt;0,('PPFs after FI'!C6-IF('False positives'!C6="",0,'False positives'!C6))/'PPFs after FI'!C6,"")</f>
        <v>0.73701298701298701</v>
      </c>
      <c r="D6" s="6">
        <f>IF('PPFs after FI'!D6&gt;0,('PPFs after FI'!D6-IF('False positives'!D6="",0,'False positives'!D6))/'PPFs after FI'!D6,"")</f>
        <v>1</v>
      </c>
      <c r="E6" s="6">
        <f>IF('PPFs after FI'!E6&gt;0,('PPFs after FI'!E6-IF('False positives'!E6="",0,'False positives'!E6))/'PPFs after FI'!E6,"")</f>
        <v>1</v>
      </c>
      <c r="F6" s="6">
        <f>IF('PPFs after FI'!F6&gt;0,('PPFs after FI'!F6-IF('False positives'!F6="",0,'False positives'!F6))/'PPFs after FI'!F6,"")</f>
        <v>1</v>
      </c>
      <c r="G6" s="6" t="str">
        <f>IF('PPFs after FI'!G6&gt;0,('PPFs after FI'!G6-IF('False positives'!G6="",0,'False positives'!G6))/'PPFs after FI'!G6,"")</f>
        <v/>
      </c>
      <c r="H6" s="6">
        <f>IF('PPFs after FI'!H6&gt;0,('PPFs after FI'!H6-IF('False positives'!H6="",0,'False positives'!H6))/'PPFs after FI'!H6,"")</f>
        <v>0.83333333333333337</v>
      </c>
      <c r="I6" s="6">
        <f>IF('PPFs after FI'!I6&gt;0,('PPFs after FI'!I6-IF('False positives'!I6="",0,'False positives'!I6))/'PPFs after FI'!I6,"")</f>
        <v>1</v>
      </c>
      <c r="J6" s="6">
        <f>IF('PPFs after FI'!J6&gt;0,('PPFs after FI'!J6-IF('False positives'!J6="",0,'False positives'!J6))/'PPFs after FI'!J6,"")</f>
        <v>0.98319327731092432</v>
      </c>
      <c r="K6" s="6" t="str">
        <f>IF('PPFs after FI'!K6&gt;0,('PPFs after FI'!K6-IF('False positives'!K6="",0,'False positives'!K6))/'PPFs after FI'!K6,"")</f>
        <v/>
      </c>
      <c r="L6" s="6" t="str">
        <f>IF('PPFs after FI'!L6&gt;0,('PPFs after FI'!L6-IF('False positives'!L6="",0,'False positives'!L6))/'PPFs after FI'!L6,"")</f>
        <v/>
      </c>
    </row>
    <row r="7" spans="1:12">
      <c r="A7" t="s">
        <v>15</v>
      </c>
      <c r="B7" s="6">
        <f>IF('PPFs after FI'!B7&gt;0,('PPFs after FI'!B7-IF('False positives'!B7="",0,'False positives'!B7))/'PPFs after FI'!B7,"")</f>
        <v>1</v>
      </c>
      <c r="C7" s="6" t="str">
        <f>IF('PPFs after FI'!C7&gt;0,('PPFs after FI'!C7-IF('False positives'!C7="",0,'False positives'!C7))/'PPFs after FI'!C7,"")</f>
        <v/>
      </c>
      <c r="D7" s="6" t="str">
        <f>IF('PPFs after FI'!D7&gt;0,('PPFs after FI'!D7-IF('False positives'!D7="",0,'False positives'!D7))/'PPFs after FI'!D7,"")</f>
        <v/>
      </c>
      <c r="E7" s="6">
        <f>IF('PPFs after FI'!E7&gt;0,('PPFs after FI'!E7-IF('False positives'!E7="",0,'False positives'!E7))/'PPFs after FI'!E7,"")</f>
        <v>0.88235294117647056</v>
      </c>
      <c r="F7" s="6">
        <f>IF('PPFs after FI'!F7&gt;0,('PPFs after FI'!F7-IF('False positives'!F7="",0,'False positives'!F7))/'PPFs after FI'!F7,"")</f>
        <v>1</v>
      </c>
      <c r="G7" s="6" t="str">
        <f>IF('PPFs after FI'!G7&gt;0,('PPFs after FI'!G7-IF('False positives'!G7="",0,'False positives'!G7))/'PPFs after FI'!G7,"")</f>
        <v/>
      </c>
      <c r="H7" s="6">
        <f>IF('PPFs after FI'!H7&gt;0,('PPFs after FI'!H7-IF('False positives'!H7="",0,'False positives'!H7))/'PPFs after FI'!H7,"")</f>
        <v>0.42857142857142855</v>
      </c>
      <c r="I7" s="6">
        <f>IF('PPFs after FI'!I7&gt;0,('PPFs after FI'!I7-IF('False positives'!I7="",0,'False positives'!I7))/'PPFs after FI'!I7,"")</f>
        <v>1</v>
      </c>
      <c r="J7" s="6">
        <f>IF('PPFs after FI'!J7&gt;0,('PPFs after FI'!J7-IF('False positives'!J7="",0,'False positives'!J7))/'PPFs after FI'!J7,"")</f>
        <v>1</v>
      </c>
      <c r="K7" s="6">
        <f>IF('PPFs after FI'!K7&gt;0,('PPFs after FI'!K7-IF('False positives'!K7="",0,'False positives'!K7))/'PPFs after FI'!K7,"")</f>
        <v>1</v>
      </c>
      <c r="L7" s="6" t="str">
        <f>IF('PPFs after FI'!L7&gt;0,('PPFs after FI'!L7-IF('False positives'!L7="",0,'False positives'!L7))/'PPFs after FI'!L7,"")</f>
        <v/>
      </c>
    </row>
    <row r="8" spans="1:12">
      <c r="A8" t="s">
        <v>16</v>
      </c>
      <c r="B8" s="6" t="str">
        <f>IF('PPFs after FI'!B8&gt;0,('PPFs after FI'!B8-IF('False positives'!B8="",0,'False positives'!B8))/'PPFs after FI'!B8,"")</f>
        <v/>
      </c>
      <c r="C8" s="6" t="str">
        <f>IF('PPFs after FI'!C8&gt;0,('PPFs after FI'!C8-IF('False positives'!C8="",0,'False positives'!C8))/'PPFs after FI'!C8,"")</f>
        <v/>
      </c>
      <c r="D8" s="6" t="str">
        <f>IF('PPFs after FI'!D8&gt;0,('PPFs after FI'!D8-IF('False positives'!D8="",0,'False positives'!D8))/'PPFs after FI'!D8,"")</f>
        <v/>
      </c>
      <c r="E8" s="6">
        <f>IF('PPFs after FI'!E8&gt;0,('PPFs after FI'!E8-IF('False positives'!E8="",0,'False positives'!E8))/'PPFs after FI'!E8,"")</f>
        <v>0</v>
      </c>
      <c r="F8" s="6" t="str">
        <f>IF('PPFs after FI'!F8&gt;0,('PPFs after FI'!F8-IF('False positives'!F8="",0,'False positives'!F8))/'PPFs after FI'!F8,"")</f>
        <v/>
      </c>
      <c r="G8" s="6" t="str">
        <f>IF('PPFs after FI'!G8&gt;0,('PPFs after FI'!G8-IF('False positives'!G8="",0,'False positives'!G8))/'PPFs after FI'!G8,"")</f>
        <v/>
      </c>
      <c r="H8" s="6" t="str">
        <f>IF('PPFs after FI'!H8&gt;0,('PPFs after FI'!H8-IF('False positives'!H8="",0,'False positives'!H8))/'PPFs after FI'!H8,"")</f>
        <v/>
      </c>
      <c r="I8" s="6" t="str">
        <f>IF('PPFs after FI'!I8&gt;0,('PPFs after FI'!I8-IF('False positives'!I8="",0,'False positives'!I8))/'PPFs after FI'!I8,"")</f>
        <v/>
      </c>
      <c r="J8" s="6" t="str">
        <f>IF('PPFs after FI'!J8&gt;0,('PPFs after FI'!J8-IF('False positives'!J8="",0,'False positives'!J8))/'PPFs after FI'!J8,"")</f>
        <v/>
      </c>
      <c r="K8" s="6" t="str">
        <f>IF('PPFs after FI'!K8&gt;0,('PPFs after FI'!K8-IF('False positives'!K8="",0,'False positives'!K8))/'PPFs after FI'!K8,"")</f>
        <v/>
      </c>
      <c r="L8" s="6" t="str">
        <f>IF('PPFs after FI'!L8&gt;0,('PPFs after FI'!L8-IF('False positives'!L8="",0,'False positives'!L8))/'PPFs after FI'!L8,"")</f>
        <v/>
      </c>
    </row>
    <row r="9" spans="1:12">
      <c r="A9" t="s">
        <v>17</v>
      </c>
      <c r="B9" s="6">
        <f>IF('PPFs after FI'!B9&gt;0,('PPFs after FI'!B9-IF('False positives'!B9="",0,'False positives'!B9))/'PPFs after FI'!B9,"")</f>
        <v>1</v>
      </c>
      <c r="C9" s="6" t="str">
        <f>IF('PPFs after FI'!C9&gt;0,('PPFs after FI'!C9-IF('False positives'!C9="",0,'False positives'!C9))/'PPFs after FI'!C9,"")</f>
        <v/>
      </c>
      <c r="D9" s="6" t="str">
        <f>IF('PPFs after FI'!D9&gt;0,('PPFs after FI'!D9-IF('False positives'!D9="",0,'False positives'!D9))/'PPFs after FI'!D9,"")</f>
        <v/>
      </c>
      <c r="E9" s="6">
        <f>IF('PPFs after FI'!E9&gt;0,('PPFs after FI'!E9-IF('False positives'!E9="",0,'False positives'!E9))/'PPFs after FI'!E9,"")</f>
        <v>0.5</v>
      </c>
      <c r="F9" s="6" t="str">
        <f>IF('PPFs after FI'!F9&gt;0,('PPFs after FI'!F9-IF('False positives'!F9="",0,'False positives'!F9))/'PPFs after FI'!F9,"")</f>
        <v/>
      </c>
      <c r="G9" s="6" t="str">
        <f>IF('PPFs after FI'!G9&gt;0,('PPFs after FI'!G9-IF('False positives'!G9="",0,'False positives'!G9))/'PPFs after FI'!G9,"")</f>
        <v/>
      </c>
      <c r="H9" s="6">
        <f>IF('PPFs after FI'!H9&gt;0,('PPFs after FI'!H9-IF('False positives'!H9="",0,'False positives'!H9))/'PPFs after FI'!H9,"")</f>
        <v>1</v>
      </c>
      <c r="I9" s="6" t="str">
        <f>IF('PPFs after FI'!I9&gt;0,('PPFs after FI'!I9-IF('False positives'!I9="",0,'False positives'!I9))/'PPFs after FI'!I9,"")</f>
        <v/>
      </c>
      <c r="J9" s="6">
        <f>IF('PPFs after FI'!J9&gt;0,('PPFs after FI'!J9-IF('False positives'!J9="",0,'False positives'!J9))/'PPFs after FI'!J9,"")</f>
        <v>1</v>
      </c>
      <c r="K9" s="6" t="str">
        <f>IF('PPFs after FI'!K9&gt;0,('PPFs after FI'!K9-IF('False positives'!K9="",0,'False positives'!K9))/'PPFs after FI'!K9,"")</f>
        <v/>
      </c>
      <c r="L9" s="6" t="str">
        <f>IF('PPFs after FI'!L9&gt;0,('PPFs after FI'!L9-IF('False positives'!L9="",0,'False positives'!L9))/'PPFs after FI'!L9,"")</f>
        <v/>
      </c>
    </row>
    <row r="10" spans="1:12">
      <c r="A10" t="s">
        <v>22</v>
      </c>
      <c r="B10" s="6" t="str">
        <f>IF('PPFs after FI'!B10&gt;0,('PPFs after FI'!B10-IF('False positives'!B10="",0,'False positives'!B10))/'PPFs after FI'!B10,"")</f>
        <v/>
      </c>
      <c r="C10" s="6">
        <f>IF('PPFs after FI'!C10&gt;0,('PPFs after FI'!C10-IF('False positives'!C10="",0,'False positives'!C10))/'PPFs after FI'!C10,"")</f>
        <v>1</v>
      </c>
      <c r="D10" s="6" t="str">
        <f>IF('PPFs after FI'!D10&gt;0,('PPFs after FI'!D10-IF('False positives'!D10="",0,'False positives'!D10))/'PPFs after FI'!D10,"")</f>
        <v/>
      </c>
      <c r="E10" s="6" t="str">
        <f>IF('PPFs after FI'!E10&gt;0,('PPFs after FI'!E10-IF('False positives'!E10="",0,'False positives'!E10))/'PPFs after FI'!E10,"")</f>
        <v/>
      </c>
      <c r="F10" s="6" t="str">
        <f>IF('PPFs after FI'!F10&gt;0,('PPFs after FI'!F10-IF('False positives'!F10="",0,'False positives'!F10))/'PPFs after FI'!F10,"")</f>
        <v/>
      </c>
      <c r="G10" s="6" t="str">
        <f>IF('PPFs after FI'!G10&gt;0,('PPFs after FI'!G10-IF('False positives'!G10="",0,'False positives'!G10))/'PPFs after FI'!G10,"")</f>
        <v/>
      </c>
      <c r="H10" s="6" t="str">
        <f>IF('PPFs after FI'!H10&gt;0,('PPFs after FI'!H10-IF('False positives'!H10="",0,'False positives'!H10))/'PPFs after FI'!H10,"")</f>
        <v/>
      </c>
      <c r="I10" s="6" t="str">
        <f>IF('PPFs after FI'!I10&gt;0,('PPFs after FI'!I10-IF('False positives'!I10="",0,'False positives'!I10))/'PPFs after FI'!I10,"")</f>
        <v/>
      </c>
      <c r="J10" s="6" t="str">
        <f>IF('PPFs after FI'!J10&gt;0,('PPFs after FI'!J10-IF('False positives'!J10="",0,'False positives'!J10))/'PPFs after FI'!J10,"")</f>
        <v/>
      </c>
      <c r="K10" s="6" t="str">
        <f>IF('PPFs after FI'!K10&gt;0,('PPFs after FI'!K10-IF('False positives'!K10="",0,'False positives'!K10))/'PPFs after FI'!K10,"")</f>
        <v/>
      </c>
      <c r="L10" s="6" t="str">
        <f>IF('PPFs after FI'!L10&gt;0,('PPFs after FI'!L10-IF('False positives'!L10="",0,'False positives'!L10))/'PPFs after FI'!L10,"")</f>
        <v/>
      </c>
    </row>
    <row r="11" spans="1:12">
      <c r="A11" t="s">
        <v>18</v>
      </c>
      <c r="B11" s="6" t="str">
        <f>IF('PPFs after FI'!B11&gt;0,('PPFs after FI'!B11-IF('False positives'!B11="",0,'False positives'!B11))/'PPFs after FI'!B11,"")</f>
        <v/>
      </c>
      <c r="C11" s="6" t="str">
        <f>IF('PPFs after FI'!C11&gt;0,('PPFs after FI'!C11-IF('False positives'!C11="",0,'False positives'!C11))/'PPFs after FI'!C11,"")</f>
        <v/>
      </c>
      <c r="D11" s="6" t="str">
        <f>IF('PPFs after FI'!D11&gt;0,('PPFs after FI'!D11-IF('False positives'!D11="",0,'False positives'!D11))/'PPFs after FI'!D11,"")</f>
        <v/>
      </c>
      <c r="E11" s="6" t="str">
        <f>IF('PPFs after FI'!E11&gt;0,('PPFs after FI'!E11-IF('False positives'!E11="",0,'False positives'!E11))/'PPFs after FI'!E11,"")</f>
        <v/>
      </c>
      <c r="F11" s="6" t="str">
        <f>IF('PPFs after FI'!F11&gt;0,('PPFs after FI'!F11-IF('False positives'!F11="",0,'False positives'!F11))/'PPFs after FI'!F11,"")</f>
        <v/>
      </c>
      <c r="G11" s="6" t="str">
        <f>IF('PPFs after FI'!G11&gt;0,('PPFs after FI'!G11-IF('False positives'!G11="",0,'False positives'!G11))/'PPFs after FI'!G11,"")</f>
        <v/>
      </c>
      <c r="H11" s="6" t="str">
        <f>IF('PPFs after FI'!H11&gt;0,('PPFs after FI'!H11-IF('False positives'!H11="",0,'False positives'!H11))/'PPFs after FI'!H11,"")</f>
        <v/>
      </c>
      <c r="I11" s="6" t="str">
        <f>IF('PPFs after FI'!I11&gt;0,('PPFs after FI'!I11-IF('False positives'!I11="",0,'False positives'!I11))/'PPFs after FI'!I11,"")</f>
        <v/>
      </c>
      <c r="J11" s="6" t="str">
        <f>IF('PPFs after FI'!J11&gt;0,('PPFs after FI'!J11-IF('False positives'!J11="",0,'False positives'!J11))/'PPFs after FI'!J11,"")</f>
        <v/>
      </c>
      <c r="K11" s="6" t="str">
        <f>IF('PPFs after FI'!K11&gt;0,('PPFs after FI'!K11-IF('False positives'!K11="",0,'False positives'!K11))/'PPFs after FI'!K11,"")</f>
        <v/>
      </c>
      <c r="L11" s="6">
        <f>IF('PPFs after FI'!L11&gt;0,('PPFs after FI'!L11-IF('False positives'!L11="",0,'False positives'!L11))/'PPFs after FI'!L11,"")</f>
        <v>0</v>
      </c>
    </row>
    <row r="12" spans="1:12">
      <c r="A12" t="s">
        <v>19</v>
      </c>
      <c r="B12" s="6" t="str">
        <f>IF('PPFs after FI'!B12&gt;0,('PPFs after FI'!B12-IF('False positives'!B12="",0,'False positives'!B12))/'PPFs after FI'!B12,"")</f>
        <v/>
      </c>
      <c r="C12" s="6" t="str">
        <f>IF('PPFs after FI'!C12&gt;0,('PPFs after FI'!C12-IF('False positives'!C12="",0,'False positives'!C12))/'PPFs after FI'!C12,"")</f>
        <v/>
      </c>
      <c r="D12" s="6" t="str">
        <f>IF('PPFs after FI'!D12&gt;0,('PPFs after FI'!D12-IF('False positives'!D12="",0,'False positives'!D12))/'PPFs after FI'!D12,"")</f>
        <v/>
      </c>
      <c r="E12" s="6" t="str">
        <f>IF('PPFs after FI'!E12&gt;0,('PPFs after FI'!E12-IF('False positives'!E12="",0,'False positives'!E12))/'PPFs after FI'!E12,"")</f>
        <v/>
      </c>
      <c r="F12" s="6" t="str">
        <f>IF('PPFs after FI'!F12&gt;0,('PPFs after FI'!F12-IF('False positives'!F12="",0,'False positives'!F12))/'PPFs after FI'!F12,"")</f>
        <v/>
      </c>
      <c r="G12" s="6" t="str">
        <f>IF('PPFs after FI'!G12&gt;0,('PPFs after FI'!G12-IF('False positives'!G12="",0,'False positives'!G12))/'PPFs after FI'!G12,"")</f>
        <v/>
      </c>
      <c r="H12" s="6" t="str">
        <f>IF('PPFs after FI'!H12&gt;0,('PPFs after FI'!H12-IF('False positives'!H12="",0,'False positives'!H12))/'PPFs after FI'!H12,"")</f>
        <v/>
      </c>
      <c r="I12" s="6" t="str">
        <f>IF('PPFs after FI'!I12&gt;0,('PPFs after FI'!I12-IF('False positives'!I12="",0,'False positives'!I12))/'PPFs after FI'!I12,"")</f>
        <v/>
      </c>
      <c r="J12" s="6" t="str">
        <f>IF('PPFs after FI'!J12&gt;0,('PPFs after FI'!J12-IF('False positives'!J12="",0,'False positives'!J12))/'PPFs after FI'!J12,"")</f>
        <v/>
      </c>
      <c r="K12" s="6" t="str">
        <f>IF('PPFs after FI'!K12&gt;0,('PPFs after FI'!K12-IF('False positives'!K12="",0,'False positives'!K12))/'PPFs after FI'!K12,"")</f>
        <v/>
      </c>
      <c r="L12" s="6">
        <f>IF('PPFs after FI'!L12&gt;0,('PPFs after FI'!L12-IF('False positives'!L12="",0,'False positives'!L12))/'PPFs after FI'!L12,"")</f>
        <v>1</v>
      </c>
    </row>
    <row r="13" spans="1:12">
      <c r="A13" t="s">
        <v>20</v>
      </c>
      <c r="B13" s="6" t="str">
        <f>IF('PPFs after FI'!B13&gt;0,('PPFs after FI'!B13-IF('False positives'!B13="",0,'False positives'!B13))/'PPFs after FI'!B13,"")</f>
        <v/>
      </c>
      <c r="C13" s="6" t="str">
        <f>IF('PPFs after FI'!C13&gt;0,('PPFs after FI'!C13-IF('False positives'!C13="",0,'False positives'!C13))/'PPFs after FI'!C13,"")</f>
        <v/>
      </c>
      <c r="D13" s="6" t="str">
        <f>IF('PPFs after FI'!D13&gt;0,('PPFs after FI'!D13-IF('False positives'!D13="",0,'False positives'!D13))/'PPFs after FI'!D13,"")</f>
        <v/>
      </c>
      <c r="E13" s="6" t="str">
        <f>IF('PPFs after FI'!E13&gt;0,('PPFs after FI'!E13-IF('False positives'!E13="",0,'False positives'!E13))/'PPFs after FI'!E13,"")</f>
        <v/>
      </c>
      <c r="F13" s="6" t="str">
        <f>IF('PPFs after FI'!F13&gt;0,('PPFs after FI'!F13-IF('False positives'!F13="",0,'False positives'!F13))/'PPFs after FI'!F13,"")</f>
        <v/>
      </c>
      <c r="G13" s="6" t="str">
        <f>IF('PPFs after FI'!G13&gt;0,('PPFs after FI'!G13-IF('False positives'!G13="",0,'False positives'!G13))/'PPFs after FI'!G13,"")</f>
        <v/>
      </c>
      <c r="H13" s="6" t="str">
        <f>IF('PPFs after FI'!H13&gt;0,('PPFs after FI'!H13-IF('False positives'!H13="",0,'False positives'!H13))/'PPFs after FI'!H13,"")</f>
        <v/>
      </c>
      <c r="I13" s="6" t="str">
        <f>IF('PPFs after FI'!I13&gt;0,('PPFs after FI'!I13-IF('False positives'!I13="",0,'False positives'!I13))/'PPFs after FI'!I13,"")</f>
        <v/>
      </c>
      <c r="J13" s="6" t="str">
        <f>IF('PPFs after FI'!J13&gt;0,('PPFs after FI'!J13-IF('False positives'!J13="",0,'False positives'!J13))/'PPFs after FI'!J13,"")</f>
        <v/>
      </c>
      <c r="K13" s="6" t="str">
        <f>IF('PPFs after FI'!K13&gt;0,('PPFs after FI'!K13-IF('False positives'!K13="",0,'False positives'!K13))/'PPFs after FI'!K13,"")</f>
        <v/>
      </c>
      <c r="L13" s="6">
        <f>IF('PPFs after FI'!L13&gt;0,('PPFs after FI'!L13-IF('False positives'!L13="",0,'False positives'!L13))/'PPFs after FI'!L13,"")</f>
        <v>0</v>
      </c>
    </row>
    <row r="14" spans="1:12">
      <c r="A14" t="s">
        <v>21</v>
      </c>
      <c r="B14" s="6" t="str">
        <f>IF('PPFs after FI'!B14&gt;0,('PPFs after FI'!B14-IF('False positives'!B14="",0,'False positives'!B14))/'PPFs after FI'!B14,"")</f>
        <v/>
      </c>
      <c r="C14" s="6" t="str">
        <f>IF('PPFs after FI'!C14&gt;0,('PPFs after FI'!C14-IF('False positives'!C14="",0,'False positives'!C14))/'PPFs after FI'!C14,"")</f>
        <v/>
      </c>
      <c r="D14" s="6" t="str">
        <f>IF('PPFs after FI'!D14&gt;0,('PPFs after FI'!D14-IF('False positives'!D14="",0,'False positives'!D14))/'PPFs after FI'!D14,"")</f>
        <v/>
      </c>
      <c r="E14" s="6" t="str">
        <f>IF('PPFs after FI'!E14&gt;0,('PPFs after FI'!E14-IF('False positives'!E14="",0,'False positives'!E14))/'PPFs after FI'!E14,"")</f>
        <v/>
      </c>
      <c r="F14" s="6" t="str">
        <f>IF('PPFs after FI'!F14&gt;0,('PPFs after FI'!F14-IF('False positives'!F14="",0,'False positives'!F14))/'PPFs after FI'!F14,"")</f>
        <v/>
      </c>
      <c r="G14" s="6" t="str">
        <f>IF('PPFs after FI'!G14&gt;0,('PPFs after FI'!G14-IF('False positives'!G14="",0,'False positives'!G14))/'PPFs after FI'!G14,"")</f>
        <v/>
      </c>
      <c r="H14" s="6" t="str">
        <f>IF('PPFs after FI'!H14&gt;0,('PPFs after FI'!H14-IF('False positives'!H14="",0,'False positives'!H14))/'PPFs after FI'!H14,"")</f>
        <v/>
      </c>
      <c r="I14" s="6" t="str">
        <f>IF('PPFs after FI'!I14&gt;0,('PPFs after FI'!I14-IF('False positives'!I14="",0,'False positives'!I14))/'PPFs after FI'!I14,"")</f>
        <v/>
      </c>
      <c r="J14" s="6" t="str">
        <f>IF('PPFs after FI'!J14&gt;0,('PPFs after FI'!J14-IF('False positives'!J14="",0,'False positives'!J14))/'PPFs after FI'!J14,"")</f>
        <v/>
      </c>
      <c r="K14" s="6" t="str">
        <f>IF('PPFs after FI'!K14&gt;0,('PPFs after FI'!K14-IF('False positives'!K14="",0,'False positives'!K14))/'PPFs after FI'!K14,"")</f>
        <v/>
      </c>
      <c r="L14" s="6">
        <f>IF('PPFs after FI'!L14&gt;0,('PPFs after FI'!L14-IF('False positives'!L14="",0,'False positives'!L14))/'PPFs after FI'!L14,"")</f>
        <v>1</v>
      </c>
    </row>
    <row r="16" spans="1:12">
      <c r="A16" t="s">
        <v>35</v>
      </c>
      <c r="B16" s="5">
        <f>AVERAGE(B2:L14)</f>
        <v>0.74812960001680739</v>
      </c>
    </row>
  </sheetData>
  <conditionalFormatting sqref="B2:L14">
    <cfRule type="colorScale" priority="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B2:I8"/>
  <sheetViews>
    <sheetView workbookViewId="0">
      <selection activeCell="M10" sqref="M10"/>
    </sheetView>
  </sheetViews>
  <sheetFormatPr defaultRowHeight="15"/>
  <cols>
    <col min="2" max="2" width="11.5703125" bestFit="1" customWidth="1"/>
  </cols>
  <sheetData>
    <row r="2" spans="2:9">
      <c r="C2" t="s">
        <v>654</v>
      </c>
      <c r="G2" t="s">
        <v>655</v>
      </c>
    </row>
    <row r="3" spans="2:9">
      <c r="B3" t="s">
        <v>649</v>
      </c>
      <c r="C3" s="9">
        <f>'time cg phase'!B23</f>
        <v>150.78482758620686</v>
      </c>
      <c r="D3" s="4">
        <f>C3/C$7</f>
        <v>0.41813809134872792</v>
      </c>
      <c r="E3" s="14" t="str">
        <f>CONCATENATE(FLOOR(C3/60,1),":",ROUND(MOD(C3,60),0))</f>
        <v>2:31</v>
      </c>
      <c r="G3" s="9">
        <f>'time cg phase'!B21</f>
        <v>356.66899999999998</v>
      </c>
      <c r="H3" s="4">
        <f>G3/G$7</f>
        <v>0.28501689313374823</v>
      </c>
      <c r="I3" s="14" t="str">
        <f>CONCATENATE(FLOOR(G3/60,1),":",ROUND(MOD(G3,60),0))</f>
        <v>5:57</v>
      </c>
    </row>
    <row r="4" spans="2:9">
      <c r="B4" t="s">
        <v>650</v>
      </c>
      <c r="C4" s="9">
        <f>'time demand-cs'!B23</f>
        <v>30.516120689655178</v>
      </c>
      <c r="D4" s="4">
        <f t="shared" ref="D4:D7" si="0">C4/C$7</f>
        <v>8.4623583584659476E-2</v>
      </c>
      <c r="E4" s="14" t="str">
        <f t="shared" ref="E4:E8" si="1">CONCATENATE(FLOOR(C4/60,1),":",ROUND(MOD(C4,60),0))</f>
        <v>0:31</v>
      </c>
      <c r="G4" s="9">
        <f>'time demand-cs'!B21</f>
        <v>437.92899999999997</v>
      </c>
      <c r="H4" s="4">
        <f t="shared" ref="H4:H7" si="2">G4/G$7</f>
        <v>0.3499523731896218</v>
      </c>
      <c r="I4" s="14" t="str">
        <f t="shared" ref="I4:I7" si="3">CONCATENATE(FLOOR(G4/60,1),":",ROUND(MOD(G4,60),0))</f>
        <v>7:18</v>
      </c>
    </row>
    <row r="5" spans="2:9">
      <c r="B5" t="s">
        <v>651</v>
      </c>
      <c r="C5" s="9">
        <f>'time flow-insens'!B23</f>
        <v>0.65860344827586215</v>
      </c>
      <c r="D5" s="4">
        <f t="shared" si="0"/>
        <v>1.8263587472706099E-3</v>
      </c>
      <c r="E5" s="14" t="str">
        <f t="shared" si="1"/>
        <v>0:1</v>
      </c>
      <c r="G5" s="9">
        <f>'time flow-insens'!B21</f>
        <v>17.957999999999998</v>
      </c>
      <c r="H5" s="4">
        <f t="shared" si="2"/>
        <v>1.4350373502871992E-2</v>
      </c>
      <c r="I5" s="14" t="str">
        <f t="shared" si="3"/>
        <v>0:18</v>
      </c>
    </row>
    <row r="6" spans="2:9">
      <c r="B6" t="s">
        <v>652</v>
      </c>
      <c r="C6" s="9">
        <f>'time flow-sens.'!B23</f>
        <v>15.955155172413793</v>
      </c>
      <c r="D6" s="4">
        <f t="shared" si="0"/>
        <v>4.4244890137581476E-2</v>
      </c>
      <c r="E6" s="14" t="str">
        <f t="shared" si="1"/>
        <v>0:16</v>
      </c>
      <c r="G6" s="9">
        <f>'time flow-sens.'!B21</f>
        <v>496.93400000000003</v>
      </c>
      <c r="H6" s="4">
        <f t="shared" si="2"/>
        <v>0.39710371457156651</v>
      </c>
      <c r="I6" s="14" t="str">
        <f t="shared" si="3"/>
        <v>8:17</v>
      </c>
    </row>
    <row r="7" spans="2:9">
      <c r="B7" t="s">
        <v>43</v>
      </c>
      <c r="C7" s="9">
        <f>'total compilation time'!B23</f>
        <v>360.61012068965522</v>
      </c>
      <c r="D7" s="4">
        <f t="shared" si="0"/>
        <v>1</v>
      </c>
      <c r="E7" s="14" t="str">
        <f t="shared" si="1"/>
        <v>6:1</v>
      </c>
      <c r="G7" s="9">
        <f>'total compilation time'!B21</f>
        <v>1251.396</v>
      </c>
      <c r="H7" s="4">
        <f t="shared" si="2"/>
        <v>1</v>
      </c>
      <c r="I7" s="14" t="str">
        <f t="shared" si="3"/>
        <v>20:51</v>
      </c>
    </row>
    <row r="8" spans="2:9">
      <c r="B8" t="s">
        <v>653</v>
      </c>
      <c r="C8" s="9">
        <f>C7-SUM(C3:C6)</f>
        <v>162.69541379310354</v>
      </c>
      <c r="D8" s="4">
        <f>D7-SUM(D3:D6)</f>
        <v>0.45116707618176044</v>
      </c>
      <c r="E8" s="14" t="str">
        <f t="shared" si="1"/>
        <v>2:43</v>
      </c>
      <c r="G8" s="9"/>
      <c r="H8" s="4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L24"/>
  <sheetViews>
    <sheetView workbookViewId="0">
      <selection activeCell="A19" sqref="A19"/>
    </sheetView>
  </sheetViews>
  <sheetFormatPr defaultRowHeight="15"/>
  <cols>
    <col min="1" max="1" width="23.42578125" bestFit="1" customWidth="1"/>
    <col min="2" max="2" width="10.7109375" bestFit="1" customWidth="1"/>
  </cols>
  <sheetData>
    <row r="1" spans="1:12">
      <c r="B1" t="s">
        <v>5</v>
      </c>
      <c r="C1" t="s">
        <v>25</v>
      </c>
      <c r="D1" t="s">
        <v>6</v>
      </c>
      <c r="E1" t="s">
        <v>7</v>
      </c>
      <c r="F1" t="s">
        <v>8</v>
      </c>
      <c r="G1" t="s">
        <v>0</v>
      </c>
      <c r="H1" t="s">
        <v>1</v>
      </c>
      <c r="I1" t="s">
        <v>2</v>
      </c>
      <c r="J1" t="s">
        <v>3</v>
      </c>
      <c r="K1" t="s">
        <v>4</v>
      </c>
      <c r="L1" t="s">
        <v>9</v>
      </c>
    </row>
    <row r="2" spans="1:12">
      <c r="A2" t="s">
        <v>10</v>
      </c>
      <c r="B2" s="8" t="str">
        <f>IFERROR(VLOOKUP(CONCATENATE(B$1,"-",$A2,"-",$B$19),'times raw'!$A:$B,2,FALSE)/1000,"")</f>
        <v/>
      </c>
      <c r="C2" s="8" t="str">
        <f>IFERROR(VLOOKUP(CONCATENATE(C$1,"-",$A2,"-",$B$19),'times raw'!$A:$B,2,FALSE)/1000,"")</f>
        <v/>
      </c>
      <c r="D2" s="8" t="str">
        <f>IFERROR(VLOOKUP(CONCATENATE(D$1,"-",$A2,"-",$B$19),'times raw'!$A:$B,2,FALSE)/1000,"")</f>
        <v/>
      </c>
      <c r="E2" s="8">
        <f>IFERROR(VLOOKUP(CONCATENATE(E$1,"-",$A2,"-",$B$19),'times raw'!$A:$B,2,FALSE)/1000,"")</f>
        <v>79.528000000000006</v>
      </c>
      <c r="F2" s="8" t="str">
        <f>IFERROR(VLOOKUP(CONCATENATE(F$1,"-",$A2,"-",$B$19),'times raw'!$A:$B,2,FALSE)/1000,"")</f>
        <v/>
      </c>
      <c r="G2" s="8" t="str">
        <f>IFERROR(VLOOKUP(CONCATENATE(G$1,"-",$A2,"-",$B$19),'times raw'!$A:$B,2,FALSE)/1000,"")</f>
        <v/>
      </c>
      <c r="H2" s="8" t="str">
        <f>IFERROR(VLOOKUP(CONCATENATE(H$1,"-",$A2,"-",$B$19),'times raw'!$A:$B,2,FALSE)/1000,"")</f>
        <v/>
      </c>
      <c r="I2" s="8">
        <f>IFERROR(VLOOKUP(CONCATENATE(I$1,"-",$A2,"-",$B$19),'times raw'!$A:$B,2,FALSE)/1000,"")</f>
        <v>79.897999999999996</v>
      </c>
      <c r="J2" s="8" t="str">
        <f>IFERROR(VLOOKUP(CONCATENATE(J$1,"-",$A2,"-",$B$19),'times raw'!$A:$B,2,FALSE)/1000,"")</f>
        <v/>
      </c>
      <c r="K2" s="8" t="str">
        <f>IFERROR(VLOOKUP(CONCATENATE(K$1,"-",$A2,"-",$B$19),'times raw'!$A:$B,2,FALSE)/1000,"")</f>
        <v/>
      </c>
      <c r="L2" s="8" t="str">
        <f>IFERROR(VLOOKUP(CONCATENATE(L$1,"-",$A2,"-",$B$19),'times raw'!$A:$B,2,FALSE)/1000,"")</f>
        <v/>
      </c>
    </row>
    <row r="3" spans="1:12">
      <c r="A3" t="s">
        <v>11</v>
      </c>
      <c r="B3" s="8" t="str">
        <f>IFERROR(VLOOKUP(CONCATENATE(B$1,"-",$A3,"-",$B$19),'times raw'!$A:$B,2,FALSE)/1000,"")</f>
        <v/>
      </c>
      <c r="C3" s="8" t="str">
        <f>IFERROR(VLOOKUP(CONCATENATE(C$1,"-",$A3,"-",$B$19),'times raw'!$A:$B,2,FALSE)/1000,"")</f>
        <v/>
      </c>
      <c r="D3" s="8" t="str">
        <f>IFERROR(VLOOKUP(CONCATENATE(D$1,"-",$A3,"-",$B$19),'times raw'!$A:$B,2,FALSE)/1000,"")</f>
        <v/>
      </c>
      <c r="E3" s="8">
        <f>IFERROR(VLOOKUP(CONCATENATE(E$1,"-",$A3,"-",$B$19),'times raw'!$A:$B,2,FALSE)/1000,"")</f>
        <v>75.063000000000002</v>
      </c>
      <c r="F3" s="8" t="str">
        <f>IFERROR(VLOOKUP(CONCATENATE(F$1,"-",$A3,"-",$B$19),'times raw'!$A:$B,2,FALSE)/1000,"")</f>
        <v/>
      </c>
      <c r="G3" s="8" t="str">
        <f>IFERROR(VLOOKUP(CONCATENATE(G$1,"-",$A3,"-",$B$19),'times raw'!$A:$B,2,FALSE)/1000,"")</f>
        <v/>
      </c>
      <c r="H3" s="8" t="str">
        <f>IFERROR(VLOOKUP(CONCATENATE(H$1,"-",$A3,"-",$B$19),'times raw'!$A:$B,2,FALSE)/1000,"")</f>
        <v/>
      </c>
      <c r="I3" s="8" t="str">
        <f>IFERROR(VLOOKUP(CONCATENATE(I$1,"-",$A3,"-",$B$19),'times raw'!$A:$B,2,FALSE)/1000,"")</f>
        <v/>
      </c>
      <c r="J3" s="8" t="str">
        <f>IFERROR(VLOOKUP(CONCATENATE(J$1,"-",$A3,"-",$B$19),'times raw'!$A:$B,2,FALSE)/1000,"")</f>
        <v/>
      </c>
      <c r="K3" s="8" t="str">
        <f>IFERROR(VLOOKUP(CONCATENATE(K$1,"-",$A3,"-",$B$19),'times raw'!$A:$B,2,FALSE)/1000,"")</f>
        <v/>
      </c>
      <c r="L3" s="8" t="str">
        <f>IFERROR(VLOOKUP(CONCATENATE(L$1,"-",$A3,"-",$B$19),'times raw'!$A:$B,2,FALSE)/1000,"")</f>
        <v/>
      </c>
    </row>
    <row r="4" spans="1:12">
      <c r="A4" t="s">
        <v>12</v>
      </c>
      <c r="B4" s="8">
        <f>IFERROR(VLOOKUP(CONCATENATE(B$1,"-",$A4,"-",$B$19),'times raw'!$A:$B,2,FALSE)/1000,"")</f>
        <v>119.274</v>
      </c>
      <c r="C4" s="8" t="str">
        <f>IFERROR(VLOOKUP(CONCATENATE(C$1,"-",$A4,"-",$B$19),'times raw'!$A:$B,2,FALSE)/1000,"")</f>
        <v/>
      </c>
      <c r="D4" s="8" t="str">
        <f>IFERROR(VLOOKUP(CONCATENATE(D$1,"-",$A4,"-",$B$19),'times raw'!$A:$B,2,FALSE)/1000,"")</f>
        <v/>
      </c>
      <c r="E4" s="8">
        <f>IFERROR(VLOOKUP(CONCATENATE(E$1,"-",$A4,"-",$B$19),'times raw'!$A:$B,2,FALSE)/1000,"")</f>
        <v>76.650999999999996</v>
      </c>
      <c r="F4" s="8">
        <f>IFERROR(VLOOKUP(CONCATENATE(F$1,"-",$A4,"-",$B$19),'times raw'!$A:$B,2,FALSE)/1000,"")</f>
        <v>353.03899999999999</v>
      </c>
      <c r="G4" s="8">
        <f>IFERROR(VLOOKUP(CONCATENATE(G$1,"-",$A4,"-",$B$19),'times raw'!$A:$B,2,FALSE)/1000,"")</f>
        <v>113.35</v>
      </c>
      <c r="H4" s="8">
        <f>IFERROR(VLOOKUP(CONCATENATE(H$1,"-",$A4,"-",$B$19),'times raw'!$A:$B,2,FALSE)/1000,"")</f>
        <v>227.619</v>
      </c>
      <c r="I4" s="8">
        <f>IFERROR(VLOOKUP(CONCATENATE(I$1,"-",$A4,"-",$B$19),'times raw'!$A:$B,2,FALSE)/1000,"")</f>
        <v>86.843999999999994</v>
      </c>
      <c r="J4" s="8">
        <f>IFERROR(VLOOKUP(CONCATENATE(J$1,"-",$A4,"-",$B$19),'times raw'!$A:$B,2,FALSE)/1000,"")</f>
        <v>171.24799999999999</v>
      </c>
      <c r="K4" s="8">
        <f>IFERROR(VLOOKUP(CONCATENATE(K$1,"-",$A4,"-",$B$19),'times raw'!$A:$B,2,FALSE)/1000,"")</f>
        <v>116.423</v>
      </c>
      <c r="L4" s="8" t="str">
        <f>IFERROR(VLOOKUP(CONCATENATE(L$1,"-",$A4,"-",$B$19),'times raw'!$A:$B,2,FALSE)/1000,"")</f>
        <v/>
      </c>
    </row>
    <row r="5" spans="1:12">
      <c r="A5" t="s">
        <v>13</v>
      </c>
      <c r="B5" s="8" t="str">
        <f>IFERROR(VLOOKUP(CONCATENATE(B$1,"-",$A5,"-",$B$19),'times raw'!$A:$B,2,FALSE)/1000,"")</f>
        <v/>
      </c>
      <c r="C5" s="8">
        <f>IFERROR(VLOOKUP(CONCATENATE(C$1,"-",$A5,"-",$B$19),'times raw'!$A:$B,2,FALSE)/1000,"")</f>
        <v>97.176000000000002</v>
      </c>
      <c r="D5" s="8">
        <f>IFERROR(VLOOKUP(CONCATENATE(D$1,"-",$A5,"-",$B$19),'times raw'!$A:$B,2,FALSE)/1000,"")</f>
        <v>244.21199999999999</v>
      </c>
      <c r="E5" s="8">
        <f>IFERROR(VLOOKUP(CONCATENATE(E$1,"-",$A5,"-",$B$19),'times raw'!$A:$B,2,FALSE)/1000,"")</f>
        <v>75.245000000000005</v>
      </c>
      <c r="F5" s="8">
        <f>IFERROR(VLOOKUP(CONCATENATE(F$1,"-",$A5,"-",$B$19),'times raw'!$A:$B,2,FALSE)/1000,"")</f>
        <v>344.22800000000001</v>
      </c>
      <c r="G5" s="8">
        <f>IFERROR(VLOOKUP(CONCATENATE(G$1,"-",$A5,"-",$B$19),'times raw'!$A:$B,2,FALSE)/1000,"")</f>
        <v>114.985</v>
      </c>
      <c r="H5" s="8">
        <f>IFERROR(VLOOKUP(CONCATENATE(H$1,"-",$A5,"-",$B$19),'times raw'!$A:$B,2,FALSE)/1000,"")</f>
        <v>242.452</v>
      </c>
      <c r="I5" s="8">
        <f>IFERROR(VLOOKUP(CONCATENATE(I$1,"-",$A5,"-",$B$19),'times raw'!$A:$B,2,FALSE)/1000,"")</f>
        <v>81.929000000000002</v>
      </c>
      <c r="J5" s="8">
        <f>IFERROR(VLOOKUP(CONCATENATE(J$1,"-",$A5,"-",$B$19),'times raw'!$A:$B,2,FALSE)/1000,"")</f>
        <v>185.63499999999999</v>
      </c>
      <c r="K5" s="8" t="str">
        <f>IFERROR(VLOOKUP(CONCATENATE(K$1,"-",$A5,"-",$B$19),'times raw'!$A:$B,2,FALSE)/1000,"")</f>
        <v/>
      </c>
      <c r="L5" s="8" t="str">
        <f>IFERROR(VLOOKUP(CONCATENATE(L$1,"-",$A5,"-",$B$19),'times raw'!$A:$B,2,FALSE)/1000,"")</f>
        <v/>
      </c>
    </row>
    <row r="6" spans="1:12">
      <c r="A6" t="s">
        <v>14</v>
      </c>
      <c r="B6" s="8" t="str">
        <f>IFERROR(VLOOKUP(CONCATENATE(B$1,"-",$A6,"-",$B$19),'times raw'!$A:$B,2,FALSE)/1000,"")</f>
        <v/>
      </c>
      <c r="C6" s="8">
        <f>IFERROR(VLOOKUP(CONCATENATE(C$1,"-",$A6,"-",$B$19),'times raw'!$A:$B,2,FALSE)/1000,"")</f>
        <v>96.436000000000007</v>
      </c>
      <c r="D6" s="8">
        <f>IFERROR(VLOOKUP(CONCATENATE(D$1,"-",$A6,"-",$B$19),'times raw'!$A:$B,2,FALSE)/1000,"")</f>
        <v>246.39699999999999</v>
      </c>
      <c r="E6" s="8">
        <f>IFERROR(VLOOKUP(CONCATENATE(E$1,"-",$A6,"-",$B$19),'times raw'!$A:$B,2,FALSE)/1000,"")</f>
        <v>74.983000000000004</v>
      </c>
      <c r="F6" s="8">
        <f>IFERROR(VLOOKUP(CONCATENATE(F$1,"-",$A6,"-",$B$19),'times raw'!$A:$B,2,FALSE)/1000,"")</f>
        <v>346.98</v>
      </c>
      <c r="G6" s="8">
        <f>IFERROR(VLOOKUP(CONCATENATE(G$1,"-",$A6,"-",$B$19),'times raw'!$A:$B,2,FALSE)/1000,"")</f>
        <v>117.387</v>
      </c>
      <c r="H6" s="8">
        <f>IFERROR(VLOOKUP(CONCATENATE(H$1,"-",$A6,"-",$B$19),'times raw'!$A:$B,2,FALSE)/1000,"")</f>
        <v>234.321</v>
      </c>
      <c r="I6" s="8">
        <f>IFERROR(VLOOKUP(CONCATENATE(I$1,"-",$A6,"-",$B$19),'times raw'!$A:$B,2,FALSE)/1000,"")</f>
        <v>80.466999999999999</v>
      </c>
      <c r="J6" s="8">
        <f>IFERROR(VLOOKUP(CONCATENATE(J$1,"-",$A6,"-",$B$19),'times raw'!$A:$B,2,FALSE)/1000,"")</f>
        <v>173.018</v>
      </c>
      <c r="K6" s="8" t="str">
        <f>IFERROR(VLOOKUP(CONCATENATE(K$1,"-",$A6,"-",$B$19),'times raw'!$A:$B,2,FALSE)/1000,"")</f>
        <v/>
      </c>
      <c r="L6" s="8" t="str">
        <f>IFERROR(VLOOKUP(CONCATENATE(L$1,"-",$A6,"-",$B$19),'times raw'!$A:$B,2,FALSE)/1000,"")</f>
        <v/>
      </c>
    </row>
    <row r="7" spans="1:12">
      <c r="A7" t="s">
        <v>15</v>
      </c>
      <c r="B7" s="8">
        <f>IFERROR(VLOOKUP(CONCATENATE(B$1,"-",$A7,"-",$B$19),'times raw'!$A:$B,2,FALSE)/1000,"")</f>
        <v>110.887</v>
      </c>
      <c r="C7" s="8">
        <f>IFERROR(VLOOKUP(CONCATENATE(C$1,"-",$A7,"-",$B$19),'times raw'!$A:$B,2,FALSE)/1000,"")</f>
        <v>94.489000000000004</v>
      </c>
      <c r="D7" s="8" t="str">
        <f>IFERROR(VLOOKUP(CONCATENATE(D$1,"-",$A7,"-",$B$19),'times raw'!$A:$B,2,FALSE)/1000,"")</f>
        <v/>
      </c>
      <c r="E7" s="8">
        <f>IFERROR(VLOOKUP(CONCATENATE(E$1,"-",$A7,"-",$B$19),'times raw'!$A:$B,2,FALSE)/1000,"")</f>
        <v>75.227000000000004</v>
      </c>
      <c r="F7" s="8">
        <f>IFERROR(VLOOKUP(CONCATENATE(F$1,"-",$A7,"-",$B$19),'times raw'!$A:$B,2,FALSE)/1000,"")</f>
        <v>356.66899999999998</v>
      </c>
      <c r="G7" s="8">
        <f>IFERROR(VLOOKUP(CONCATENATE(G$1,"-",$A7,"-",$B$19),'times raw'!$A:$B,2,FALSE)/1000,"")</f>
        <v>114.54900000000001</v>
      </c>
      <c r="H7" s="8">
        <f>IFERROR(VLOOKUP(CONCATENATE(H$1,"-",$A7,"-",$B$19),'times raw'!$A:$B,2,FALSE)/1000,"")</f>
        <v>235.93899999999999</v>
      </c>
      <c r="I7" s="8">
        <f>IFERROR(VLOOKUP(CONCATENATE(I$1,"-",$A7,"-",$B$19),'times raw'!$A:$B,2,FALSE)/1000,"")</f>
        <v>78.593000000000004</v>
      </c>
      <c r="J7" s="8">
        <f>IFERROR(VLOOKUP(CONCATENATE(J$1,"-",$A7,"-",$B$19),'times raw'!$A:$B,2,FALSE)/1000,"")</f>
        <v>176.245</v>
      </c>
      <c r="K7" s="8">
        <f>IFERROR(VLOOKUP(CONCATENATE(K$1,"-",$A7,"-",$B$19),'times raw'!$A:$B,2,FALSE)/1000,"")</f>
        <v>117.601</v>
      </c>
      <c r="L7" s="8" t="str">
        <f>IFERROR(VLOOKUP(CONCATENATE(L$1,"-",$A7,"-",$B$19),'times raw'!$A:$B,2,FALSE)/1000,"")</f>
        <v/>
      </c>
    </row>
    <row r="8" spans="1:12">
      <c r="A8" t="s">
        <v>16</v>
      </c>
      <c r="B8" s="8" t="str">
        <f>IFERROR(VLOOKUP(CONCATENATE(B$1,"-",$A8,"-",$B$19),'times raw'!$A:$B,2,FALSE)/1000,"")</f>
        <v/>
      </c>
      <c r="C8" s="8" t="str">
        <f>IFERROR(VLOOKUP(CONCATENATE(C$1,"-",$A8,"-",$B$19),'times raw'!$A:$B,2,FALSE)/1000,"")</f>
        <v/>
      </c>
      <c r="D8" s="8" t="str">
        <f>IFERROR(VLOOKUP(CONCATENATE(D$1,"-",$A8,"-",$B$19),'times raw'!$A:$B,2,FALSE)/1000,"")</f>
        <v/>
      </c>
      <c r="E8" s="8">
        <f>IFERROR(VLOOKUP(CONCATENATE(E$1,"-",$A8,"-",$B$19),'times raw'!$A:$B,2,FALSE)/1000,"")</f>
        <v>76.046000000000006</v>
      </c>
      <c r="F8" s="8" t="str">
        <f>IFERROR(VLOOKUP(CONCATENATE(F$1,"-",$A8,"-",$B$19),'times raw'!$A:$B,2,FALSE)/1000,"")</f>
        <v/>
      </c>
      <c r="G8" s="8" t="str">
        <f>IFERROR(VLOOKUP(CONCATENATE(G$1,"-",$A8,"-",$B$19),'times raw'!$A:$B,2,FALSE)/1000,"")</f>
        <v/>
      </c>
      <c r="H8" s="8" t="str">
        <f>IFERROR(VLOOKUP(CONCATENATE(H$1,"-",$A8,"-",$B$19),'times raw'!$A:$B,2,FALSE)/1000,"")</f>
        <v/>
      </c>
      <c r="I8" s="8">
        <f>IFERROR(VLOOKUP(CONCATENATE(I$1,"-",$A8,"-",$B$19),'times raw'!$A:$B,2,FALSE)/1000,"")</f>
        <v>79.162000000000006</v>
      </c>
      <c r="J8" s="8" t="str">
        <f>IFERROR(VLOOKUP(CONCATENATE(J$1,"-",$A8,"-",$B$19),'times raw'!$A:$B,2,FALSE)/1000,"")</f>
        <v/>
      </c>
      <c r="K8" s="8" t="str">
        <f>IFERROR(VLOOKUP(CONCATENATE(K$1,"-",$A8,"-",$B$19),'times raw'!$A:$B,2,FALSE)/1000,"")</f>
        <v/>
      </c>
      <c r="L8" s="8" t="str">
        <f>IFERROR(VLOOKUP(CONCATENATE(L$1,"-",$A8,"-",$B$19),'times raw'!$A:$B,2,FALSE)/1000,"")</f>
        <v/>
      </c>
    </row>
    <row r="9" spans="1:12">
      <c r="A9" t="s">
        <v>17</v>
      </c>
      <c r="B9" s="8">
        <f>IFERROR(VLOOKUP(CONCATENATE(B$1,"-",$A9,"-",$B$19),'times raw'!$A:$B,2,FALSE)/1000,"")</f>
        <v>114.32</v>
      </c>
      <c r="C9" s="8" t="str">
        <f>IFERROR(VLOOKUP(CONCATENATE(C$1,"-",$A9,"-",$B$19),'times raw'!$A:$B,2,FALSE)/1000,"")</f>
        <v/>
      </c>
      <c r="D9" s="8">
        <f>IFERROR(VLOOKUP(CONCATENATE(D$1,"-",$A9,"-",$B$19),'times raw'!$A:$B,2,FALSE)/1000,"")</f>
        <v>245.71299999999999</v>
      </c>
      <c r="E9" s="8">
        <f>IFERROR(VLOOKUP(CONCATENATE(E$1,"-",$A9,"-",$B$19),'times raw'!$A:$B,2,FALSE)/1000,"")</f>
        <v>74.078000000000003</v>
      </c>
      <c r="F9" s="8">
        <f>IFERROR(VLOOKUP(CONCATENATE(F$1,"-",$A9,"-",$B$19),'times raw'!$A:$B,2,FALSE)/1000,"")</f>
        <v>349.38299999999998</v>
      </c>
      <c r="G9" s="8">
        <f>IFERROR(VLOOKUP(CONCATENATE(G$1,"-",$A9,"-",$B$19),'times raw'!$A:$B,2,FALSE)/1000,"")</f>
        <v>113.92700000000001</v>
      </c>
      <c r="H9" s="8">
        <f>IFERROR(VLOOKUP(CONCATENATE(H$1,"-",$A9,"-",$B$19),'times raw'!$A:$B,2,FALSE)/1000,"")</f>
        <v>240.20699999999999</v>
      </c>
      <c r="I9" s="8">
        <f>IFERROR(VLOOKUP(CONCATENATE(I$1,"-",$A9,"-",$B$19),'times raw'!$A:$B,2,FALSE)/1000,"")</f>
        <v>78.507999999999996</v>
      </c>
      <c r="J9" s="8">
        <f>IFERROR(VLOOKUP(CONCATENATE(J$1,"-",$A9,"-",$B$19),'times raw'!$A:$B,2,FALSE)/1000,"")</f>
        <v>188.77</v>
      </c>
      <c r="K9" s="8">
        <f>IFERROR(VLOOKUP(CONCATENATE(K$1,"-",$A9,"-",$B$19),'times raw'!$A:$B,2,FALSE)/1000,"")</f>
        <v>118.226</v>
      </c>
      <c r="L9" s="8" t="str">
        <f>IFERROR(VLOOKUP(CONCATENATE(L$1,"-",$A9,"-",$B$19),'times raw'!$A:$B,2,FALSE)/1000,"")</f>
        <v/>
      </c>
    </row>
    <row r="10" spans="1:12">
      <c r="A10" t="s">
        <v>22</v>
      </c>
      <c r="B10" s="8" t="str">
        <f>IFERROR(VLOOKUP(CONCATENATE(B$1,"-",$A10,"-",$B$19),'times raw'!$A:$B,2,FALSE)/1000,"")</f>
        <v/>
      </c>
      <c r="C10" s="8">
        <f>IFERROR(VLOOKUP(CONCATENATE(C$1,"-",$A10,"-",$B$19),'times raw'!$A:$B,2,FALSE)/1000,"")</f>
        <v>96.507999999999996</v>
      </c>
      <c r="D10" s="8" t="str">
        <f>IFERROR(VLOOKUP(CONCATENATE(D$1,"-",$A10,"-",$B$19),'times raw'!$A:$B,2,FALSE)/1000,"")</f>
        <v/>
      </c>
      <c r="E10" s="8">
        <f>IFERROR(VLOOKUP(CONCATENATE(E$1,"-",$A10,"-",$B$19),'times raw'!$A:$B,2,FALSE)/1000,"")</f>
        <v>79.694000000000003</v>
      </c>
      <c r="F10" s="8">
        <f>IFERROR(VLOOKUP(CONCATENATE(F$1,"-",$A10,"-",$B$19),'times raw'!$A:$B,2,FALSE)/1000,"")</f>
        <v>350.91800000000001</v>
      </c>
      <c r="G10" s="8">
        <f>IFERROR(VLOOKUP(CONCATENATE(G$1,"-",$A10,"-",$B$19),'times raw'!$A:$B,2,FALSE)/1000,"")</f>
        <v>116.56100000000001</v>
      </c>
      <c r="H10" s="8" t="str">
        <f>IFERROR(VLOOKUP(CONCATENATE(H$1,"-",$A10,"-",$B$19),'times raw'!$A:$B,2,FALSE)/1000,"")</f>
        <v/>
      </c>
      <c r="I10" s="8">
        <f>IFERROR(VLOOKUP(CONCATENATE(I$1,"-",$A10,"-",$B$19),'times raw'!$A:$B,2,FALSE)/1000,"")</f>
        <v>79.778999999999996</v>
      </c>
      <c r="J10" s="8">
        <f>IFERROR(VLOOKUP(CONCATENATE(J$1,"-",$A10,"-",$B$19),'times raw'!$A:$B,2,FALSE)/1000,"")</f>
        <v>187.81899999999999</v>
      </c>
      <c r="K10" s="8">
        <f>IFERROR(VLOOKUP(CONCATENATE(K$1,"-",$A10,"-",$B$19),'times raw'!$A:$B,2,FALSE)/1000,"")</f>
        <v>116.33199999999999</v>
      </c>
      <c r="L10" s="8" t="str">
        <f>IFERROR(VLOOKUP(CONCATENATE(L$1,"-",$A10,"-",$B$19),'times raw'!$A:$B,2,FALSE)/1000,"")</f>
        <v/>
      </c>
    </row>
    <row r="11" spans="1:12">
      <c r="A11" t="s">
        <v>18</v>
      </c>
      <c r="B11" s="8" t="str">
        <f>IFERROR(VLOOKUP(CONCATENATE(B$1,"-",$A11,"-",$B$19),'times raw'!$A:$B,2,FALSE)/1000,"")</f>
        <v/>
      </c>
      <c r="C11" s="8" t="str">
        <f>IFERROR(VLOOKUP(CONCATENATE(C$1,"-",$A11,"-",$B$19),'times raw'!$A:$B,2,FALSE)/1000,"")</f>
        <v/>
      </c>
      <c r="D11" s="8" t="str">
        <f>IFERROR(VLOOKUP(CONCATENATE(D$1,"-",$A11,"-",$B$19),'times raw'!$A:$B,2,FALSE)/1000,"")</f>
        <v/>
      </c>
      <c r="E11" s="8" t="str">
        <f>IFERROR(VLOOKUP(CONCATENATE(E$1,"-",$A11,"-",$B$19),'times raw'!$A:$B,2,FALSE)/1000,"")</f>
        <v/>
      </c>
      <c r="F11" s="8" t="str">
        <f>IFERROR(VLOOKUP(CONCATENATE(F$1,"-",$A11,"-",$B$19),'times raw'!$A:$B,2,FALSE)/1000,"")</f>
        <v/>
      </c>
      <c r="G11" s="8" t="str">
        <f>IFERROR(VLOOKUP(CONCATENATE(G$1,"-",$A11,"-",$B$19),'times raw'!$A:$B,2,FALSE)/1000,"")</f>
        <v/>
      </c>
      <c r="H11" s="8" t="str">
        <f>IFERROR(VLOOKUP(CONCATENATE(H$1,"-",$A11,"-",$B$19),'times raw'!$A:$B,2,FALSE)/1000,"")</f>
        <v/>
      </c>
      <c r="I11" s="8" t="str">
        <f>IFERROR(VLOOKUP(CONCATENATE(I$1,"-",$A11,"-",$B$19),'times raw'!$A:$B,2,FALSE)/1000,"")</f>
        <v/>
      </c>
      <c r="J11" s="8" t="str">
        <f>IFERROR(VLOOKUP(CONCATENATE(J$1,"-",$A11,"-",$B$19),'times raw'!$A:$B,2,FALSE)/1000,"")</f>
        <v/>
      </c>
      <c r="K11" s="8" t="str">
        <f>IFERROR(VLOOKUP(CONCATENATE(K$1,"-",$A11,"-",$B$19),'times raw'!$A:$B,2,FALSE)/1000,"")</f>
        <v/>
      </c>
      <c r="L11" s="8">
        <f>IFERROR(VLOOKUP(CONCATENATE(L$1,"-",$A11,"-",$B$19),'times raw'!$A:$B,2,FALSE)/1000,"")</f>
        <v>102.67700000000001</v>
      </c>
    </row>
    <row r="12" spans="1:12">
      <c r="A12" t="s">
        <v>19</v>
      </c>
      <c r="B12" s="8" t="str">
        <f>IFERROR(VLOOKUP(CONCATENATE(B$1,"-",$A12,"-",$B$19),'times raw'!$A:$B,2,FALSE)/1000,"")</f>
        <v/>
      </c>
      <c r="C12" s="8" t="str">
        <f>IFERROR(VLOOKUP(CONCATENATE(C$1,"-",$A12,"-",$B$19),'times raw'!$A:$B,2,FALSE)/1000,"")</f>
        <v/>
      </c>
      <c r="D12" s="8" t="str">
        <f>IFERROR(VLOOKUP(CONCATENATE(D$1,"-",$A12,"-",$B$19),'times raw'!$A:$B,2,FALSE)/1000,"")</f>
        <v/>
      </c>
      <c r="E12" s="8" t="str">
        <f>IFERROR(VLOOKUP(CONCATENATE(E$1,"-",$A12,"-",$B$19),'times raw'!$A:$B,2,FALSE)/1000,"")</f>
        <v/>
      </c>
      <c r="F12" s="8" t="str">
        <f>IFERROR(VLOOKUP(CONCATENATE(F$1,"-",$A12,"-",$B$19),'times raw'!$A:$B,2,FALSE)/1000,"")</f>
        <v/>
      </c>
      <c r="G12" s="8" t="str">
        <f>IFERROR(VLOOKUP(CONCATENATE(G$1,"-",$A12,"-",$B$19),'times raw'!$A:$B,2,FALSE)/1000,"")</f>
        <v/>
      </c>
      <c r="H12" s="8" t="str">
        <f>IFERROR(VLOOKUP(CONCATENATE(H$1,"-",$A12,"-",$B$19),'times raw'!$A:$B,2,FALSE)/1000,"")</f>
        <v/>
      </c>
      <c r="I12" s="8" t="str">
        <f>IFERROR(VLOOKUP(CONCATENATE(I$1,"-",$A12,"-",$B$19),'times raw'!$A:$B,2,FALSE)/1000,"")</f>
        <v/>
      </c>
      <c r="J12" s="8" t="str">
        <f>IFERROR(VLOOKUP(CONCATENATE(J$1,"-",$A12,"-",$B$19),'times raw'!$A:$B,2,FALSE)/1000,"")</f>
        <v/>
      </c>
      <c r="K12" s="8" t="str">
        <f>IFERROR(VLOOKUP(CONCATENATE(K$1,"-",$A12,"-",$B$19),'times raw'!$A:$B,2,FALSE)/1000,"")</f>
        <v/>
      </c>
      <c r="L12" s="8">
        <f>IFERROR(VLOOKUP(CONCATENATE(L$1,"-",$A12,"-",$B$19),'times raw'!$A:$B,2,FALSE)/1000,"")</f>
        <v>107.301</v>
      </c>
    </row>
    <row r="13" spans="1:12">
      <c r="A13" t="s">
        <v>20</v>
      </c>
      <c r="B13" s="8" t="str">
        <f>IFERROR(VLOOKUP(CONCATENATE(B$1,"-",$A13,"-",$B$19),'times raw'!$A:$B,2,FALSE)/1000,"")</f>
        <v/>
      </c>
      <c r="C13" s="8" t="str">
        <f>IFERROR(VLOOKUP(CONCATENATE(C$1,"-",$A13,"-",$B$19),'times raw'!$A:$B,2,FALSE)/1000,"")</f>
        <v/>
      </c>
      <c r="D13" s="8" t="str">
        <f>IFERROR(VLOOKUP(CONCATENATE(D$1,"-",$A13,"-",$B$19),'times raw'!$A:$B,2,FALSE)/1000,"")</f>
        <v/>
      </c>
      <c r="E13" s="8" t="str">
        <f>IFERROR(VLOOKUP(CONCATENATE(E$1,"-",$A13,"-",$B$19),'times raw'!$A:$B,2,FALSE)/1000,"")</f>
        <v/>
      </c>
      <c r="F13" s="8" t="str">
        <f>IFERROR(VLOOKUP(CONCATENATE(F$1,"-",$A13,"-",$B$19),'times raw'!$A:$B,2,FALSE)/1000,"")</f>
        <v/>
      </c>
      <c r="G13" s="8" t="str">
        <f>IFERROR(VLOOKUP(CONCATENATE(G$1,"-",$A13,"-",$B$19),'times raw'!$A:$B,2,FALSE)/1000,"")</f>
        <v/>
      </c>
      <c r="H13" s="8" t="str">
        <f>IFERROR(VLOOKUP(CONCATENATE(H$1,"-",$A13,"-",$B$19),'times raw'!$A:$B,2,FALSE)/1000,"")</f>
        <v/>
      </c>
      <c r="I13" s="8" t="str">
        <f>IFERROR(VLOOKUP(CONCATENATE(I$1,"-",$A13,"-",$B$19),'times raw'!$A:$B,2,FALSE)/1000,"")</f>
        <v/>
      </c>
      <c r="J13" s="8" t="str">
        <f>IFERROR(VLOOKUP(CONCATENATE(J$1,"-",$A13,"-",$B$19),'times raw'!$A:$B,2,FALSE)/1000,"")</f>
        <v/>
      </c>
      <c r="K13" s="8" t="str">
        <f>IFERROR(VLOOKUP(CONCATENATE(K$1,"-",$A13,"-",$B$19),'times raw'!$A:$B,2,FALSE)/1000,"")</f>
        <v/>
      </c>
      <c r="L13" s="8">
        <f>IFERROR(VLOOKUP(CONCATENATE(L$1,"-",$A13,"-",$B$19),'times raw'!$A:$B,2,FALSE)/1000,"")</f>
        <v>105.97</v>
      </c>
    </row>
    <row r="14" spans="1:12">
      <c r="A14" t="s">
        <v>21</v>
      </c>
      <c r="B14" s="8" t="str">
        <f>IFERROR(VLOOKUP(CONCATENATE(B$1,"-",$A14,"-",$B$19),'times raw'!$A:$B,2,FALSE)/1000,"")</f>
        <v/>
      </c>
      <c r="C14" s="8" t="str">
        <f>IFERROR(VLOOKUP(CONCATENATE(C$1,"-",$A14,"-",$B$19),'times raw'!$A:$B,2,FALSE)/1000,"")</f>
        <v/>
      </c>
      <c r="D14" s="8" t="str">
        <f>IFERROR(VLOOKUP(CONCATENATE(D$1,"-",$A14,"-",$B$19),'times raw'!$A:$B,2,FALSE)/1000,"")</f>
        <v/>
      </c>
      <c r="E14" s="8" t="str">
        <f>IFERROR(VLOOKUP(CONCATENATE(E$1,"-",$A14,"-",$B$19),'times raw'!$A:$B,2,FALSE)/1000,"")</f>
        <v/>
      </c>
      <c r="F14" s="8" t="str">
        <f>IFERROR(VLOOKUP(CONCATENATE(F$1,"-",$A14,"-",$B$19),'times raw'!$A:$B,2,FALSE)/1000,"")</f>
        <v/>
      </c>
      <c r="G14" s="8" t="str">
        <f>IFERROR(VLOOKUP(CONCATENATE(G$1,"-",$A14,"-",$B$19),'times raw'!$A:$B,2,FALSE)/1000,"")</f>
        <v/>
      </c>
      <c r="H14" s="8" t="str">
        <f>IFERROR(VLOOKUP(CONCATENATE(H$1,"-",$A14,"-",$B$19),'times raw'!$A:$B,2,FALSE)/1000,"")</f>
        <v/>
      </c>
      <c r="I14" s="8" t="str">
        <f>IFERROR(VLOOKUP(CONCATENATE(I$1,"-",$A14,"-",$B$19),'times raw'!$A:$B,2,FALSE)/1000,"")</f>
        <v/>
      </c>
      <c r="J14" s="8" t="str">
        <f>IFERROR(VLOOKUP(CONCATENATE(J$1,"-",$A14,"-",$B$19),'times raw'!$A:$B,2,FALSE)/1000,"")</f>
        <v/>
      </c>
      <c r="K14" s="8" t="str">
        <f>IFERROR(VLOOKUP(CONCATENATE(K$1,"-",$A14,"-",$B$19),'times raw'!$A:$B,2,FALSE)/1000,"")</f>
        <v/>
      </c>
      <c r="L14" s="8">
        <f>IFERROR(VLOOKUP(CONCATENATE(L$1,"-",$A14,"-",$B$19),'times raw'!$A:$B,2,FALSE)/1000,"")</f>
        <v>108.634</v>
      </c>
    </row>
    <row r="16" spans="1:12">
      <c r="A16" t="s">
        <v>32</v>
      </c>
      <c r="B16">
        <f>COUNT(B2:L14)</f>
        <v>58</v>
      </c>
    </row>
    <row r="17" spans="1:2">
      <c r="A17" t="s">
        <v>33</v>
      </c>
      <c r="B17">
        <f>SUM(B2:L14)</f>
        <v>8745.5199999999986</v>
      </c>
    </row>
    <row r="19" spans="1:2">
      <c r="A19" t="s">
        <v>648</v>
      </c>
      <c r="B19" t="s">
        <v>36</v>
      </c>
    </row>
    <row r="21" spans="1:2">
      <c r="A21" t="s">
        <v>644</v>
      </c>
      <c r="B21" s="9">
        <f>MAX(B2:L14)</f>
        <v>356.66899999999998</v>
      </c>
    </row>
    <row r="22" spans="1:2">
      <c r="A22" t="s">
        <v>645</v>
      </c>
      <c r="B22" s="9">
        <f>MIN(B2:L14)</f>
        <v>74.078000000000003</v>
      </c>
    </row>
    <row r="23" spans="1:2">
      <c r="A23" t="s">
        <v>646</v>
      </c>
      <c r="B23" s="9">
        <f>AVERAGE(B2:L14)</f>
        <v>150.78482758620686</v>
      </c>
    </row>
    <row r="24" spans="1:2">
      <c r="A24" t="s">
        <v>647</v>
      </c>
      <c r="B24" s="9">
        <f>STDEV(B2:L14)</f>
        <v>87.17019960251146</v>
      </c>
    </row>
  </sheetData>
  <conditionalFormatting sqref="B2:L14">
    <cfRule type="colorScale" priority="1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L24"/>
  <sheetViews>
    <sheetView workbookViewId="0">
      <selection activeCell="A19" sqref="A19"/>
    </sheetView>
  </sheetViews>
  <sheetFormatPr defaultRowHeight="15"/>
  <cols>
    <col min="1" max="1" width="23.42578125" bestFit="1" customWidth="1"/>
    <col min="2" max="2" width="10.7109375" bestFit="1" customWidth="1"/>
  </cols>
  <sheetData>
    <row r="1" spans="1:12">
      <c r="B1" t="s">
        <v>5</v>
      </c>
      <c r="C1" t="s">
        <v>25</v>
      </c>
      <c r="D1" t="s">
        <v>6</v>
      </c>
      <c r="E1" t="s">
        <v>7</v>
      </c>
      <c r="F1" t="s">
        <v>8</v>
      </c>
      <c r="G1" t="s">
        <v>0</v>
      </c>
      <c r="H1" t="s">
        <v>1</v>
      </c>
      <c r="I1" t="s">
        <v>2</v>
      </c>
      <c r="J1" t="s">
        <v>3</v>
      </c>
      <c r="K1" t="s">
        <v>4</v>
      </c>
      <c r="L1" t="s">
        <v>9</v>
      </c>
    </row>
    <row r="2" spans="1:12">
      <c r="A2" t="s">
        <v>10</v>
      </c>
      <c r="B2" s="8" t="str">
        <f>IFERROR(VLOOKUP(CONCATENATE(B$1,"-",$A2,"-",$B$19),'times raw'!$A:$B,2,FALSE)/1000,"")</f>
        <v/>
      </c>
      <c r="C2" s="8" t="str">
        <f>IFERROR(VLOOKUP(CONCATENATE(C$1,"-",$A2,"-",$B$19),'times raw'!$A:$B,2,FALSE)/1000,"")</f>
        <v/>
      </c>
      <c r="D2" s="8" t="str">
        <f>IFERROR(VLOOKUP(CONCATENATE(D$1,"-",$A2,"-",$B$19),'times raw'!$A:$B,2,FALSE)/1000,"")</f>
        <v/>
      </c>
      <c r="E2" s="8">
        <f>IFERROR(VLOOKUP(CONCATENATE(E$1,"-",$A2,"-",$B$19),'times raw'!$A:$B,2,FALSE)/1000,"")</f>
        <v>2.6019999999999999</v>
      </c>
      <c r="F2" s="8" t="str">
        <f>IFERROR(VLOOKUP(CONCATENATE(F$1,"-",$A2,"-",$B$19),'times raw'!$A:$B,2,FALSE)/1000,"")</f>
        <v/>
      </c>
      <c r="G2" s="8" t="str">
        <f>IFERROR(VLOOKUP(CONCATENATE(G$1,"-",$A2,"-",$B$19),'times raw'!$A:$B,2,FALSE)/1000,"")</f>
        <v/>
      </c>
      <c r="H2" s="8" t="str">
        <f>IFERROR(VLOOKUP(CONCATENATE(H$1,"-",$A2,"-",$B$19),'times raw'!$A:$B,2,FALSE)/1000,"")</f>
        <v/>
      </c>
      <c r="I2" s="8">
        <f>IFERROR(VLOOKUP(CONCATENATE(I$1,"-",$A2,"-",$B$19),'times raw'!$A:$B,2,FALSE)/1000,"")</f>
        <v>13.464</v>
      </c>
      <c r="J2" s="8" t="str">
        <f>IFERROR(VLOOKUP(CONCATENATE(J$1,"-",$A2,"-",$B$19),'times raw'!$A:$B,2,FALSE)/1000,"")</f>
        <v/>
      </c>
      <c r="K2" s="8" t="str">
        <f>IFERROR(VLOOKUP(CONCATENATE(K$1,"-",$A2,"-",$B$19),'times raw'!$A:$B,2,FALSE)/1000,"")</f>
        <v/>
      </c>
      <c r="L2" s="8" t="str">
        <f>IFERROR(VLOOKUP(CONCATENATE(L$1,"-",$A2,"-",$B$19),'times raw'!$A:$B,2,FALSE)/1000,"")</f>
        <v/>
      </c>
    </row>
    <row r="3" spans="1:12">
      <c r="A3" t="s">
        <v>11</v>
      </c>
      <c r="B3" s="8" t="str">
        <f>IFERROR(VLOOKUP(CONCATENATE(B$1,"-",$A3,"-",$B$19),'times raw'!$A:$B,2,FALSE)/1000,"")</f>
        <v/>
      </c>
      <c r="C3" s="8" t="str">
        <f>IFERROR(VLOOKUP(CONCATENATE(C$1,"-",$A3,"-",$B$19),'times raw'!$A:$B,2,FALSE)/1000,"")</f>
        <v/>
      </c>
      <c r="D3" s="8" t="str">
        <f>IFERROR(VLOOKUP(CONCATENATE(D$1,"-",$A3,"-",$B$19),'times raw'!$A:$B,2,FALSE)/1000,"")</f>
        <v/>
      </c>
      <c r="E3" s="8">
        <f>IFERROR(VLOOKUP(CONCATENATE(E$1,"-",$A3,"-",$B$19),'times raw'!$A:$B,2,FALSE)/1000,"")</f>
        <v>7.9139999999999997</v>
      </c>
      <c r="F3" s="8" t="str">
        <f>IFERROR(VLOOKUP(CONCATENATE(F$1,"-",$A3,"-",$B$19),'times raw'!$A:$B,2,FALSE)/1000,"")</f>
        <v/>
      </c>
      <c r="G3" s="8" t="str">
        <f>IFERROR(VLOOKUP(CONCATENATE(G$1,"-",$A3,"-",$B$19),'times raw'!$A:$B,2,FALSE)/1000,"")</f>
        <v/>
      </c>
      <c r="H3" s="8" t="str">
        <f>IFERROR(VLOOKUP(CONCATENATE(H$1,"-",$A3,"-",$B$19),'times raw'!$A:$B,2,FALSE)/1000,"")</f>
        <v/>
      </c>
      <c r="I3" s="8" t="str">
        <f>IFERROR(VLOOKUP(CONCATENATE(I$1,"-",$A3,"-",$B$19),'times raw'!$A:$B,2,FALSE)/1000,"")</f>
        <v/>
      </c>
      <c r="J3" s="8" t="str">
        <f>IFERROR(VLOOKUP(CONCATENATE(J$1,"-",$A3,"-",$B$19),'times raw'!$A:$B,2,FALSE)/1000,"")</f>
        <v/>
      </c>
      <c r="K3" s="8" t="str">
        <f>IFERROR(VLOOKUP(CONCATENATE(K$1,"-",$A3,"-",$B$19),'times raw'!$A:$B,2,FALSE)/1000,"")</f>
        <v/>
      </c>
      <c r="L3" s="8" t="str">
        <f>IFERROR(VLOOKUP(CONCATENATE(L$1,"-",$A3,"-",$B$19),'times raw'!$A:$B,2,FALSE)/1000,"")</f>
        <v/>
      </c>
    </row>
    <row r="4" spans="1:12">
      <c r="A4" t="s">
        <v>12</v>
      </c>
      <c r="B4" s="8">
        <f>IFERROR(VLOOKUP(CONCATENATE(B$1,"-",$A4,"-",$B$19),'times raw'!$A:$B,2,FALSE)/1000,"")</f>
        <v>0.28499999999999998</v>
      </c>
      <c r="C4" s="8" t="str">
        <f>IFERROR(VLOOKUP(CONCATENATE(C$1,"-",$A4,"-",$B$19),'times raw'!$A:$B,2,FALSE)/1000,"")</f>
        <v/>
      </c>
      <c r="D4" s="8" t="str">
        <f>IFERROR(VLOOKUP(CONCATENATE(D$1,"-",$A4,"-",$B$19),'times raw'!$A:$B,2,FALSE)/1000,"")</f>
        <v/>
      </c>
      <c r="E4" s="8">
        <f>IFERROR(VLOOKUP(CONCATENATE(E$1,"-",$A4,"-",$B$19),'times raw'!$A:$B,2,FALSE)/1000,"")</f>
        <v>13.268000000000001</v>
      </c>
      <c r="F4" s="8">
        <f>IFERROR(VLOOKUP(CONCATENATE(F$1,"-",$A4,"-",$B$19),'times raw'!$A:$B,2,FALSE)/1000,"")</f>
        <v>1.401</v>
      </c>
      <c r="G4" s="8">
        <f>IFERROR(VLOOKUP(CONCATENATE(G$1,"-",$A4,"-",$B$19),'times raw'!$A:$B,2,FALSE)/1000,"")</f>
        <v>0.245</v>
      </c>
      <c r="H4" s="8">
        <f>IFERROR(VLOOKUP(CONCATENATE(H$1,"-",$A4,"-",$B$19),'times raw'!$A:$B,2,FALSE)/1000,"")</f>
        <v>55.142000000000003</v>
      </c>
      <c r="I4" s="8">
        <f>IFERROR(VLOOKUP(CONCATENATE(I$1,"-",$A4,"-",$B$19),'times raw'!$A:$B,2,FALSE)/1000,"")</f>
        <v>1.625</v>
      </c>
      <c r="J4" s="8">
        <f>IFERROR(VLOOKUP(CONCATENATE(J$1,"-",$A4,"-",$B$19),'times raw'!$A:$B,2,FALSE)/1000,"")</f>
        <v>5.6470000000000002</v>
      </c>
      <c r="K4" s="8">
        <f>IFERROR(VLOOKUP(CONCATENATE(K$1,"-",$A4,"-",$B$19),'times raw'!$A:$B,2,FALSE)/1000,"")</f>
        <v>0.23200000000000001</v>
      </c>
      <c r="L4" s="8" t="str">
        <f>IFERROR(VLOOKUP(CONCATENATE(L$1,"-",$A4,"-",$B$19),'times raw'!$A:$B,2,FALSE)/1000,"")</f>
        <v/>
      </c>
    </row>
    <row r="5" spans="1:12">
      <c r="A5" t="s">
        <v>13</v>
      </c>
      <c r="B5" s="8" t="str">
        <f>IFERROR(VLOOKUP(CONCATENATE(B$1,"-",$A5,"-",$B$19),'times raw'!$A:$B,2,FALSE)/1000,"")</f>
        <v/>
      </c>
      <c r="C5" s="8">
        <f>IFERROR(VLOOKUP(CONCATENATE(C$1,"-",$A5,"-",$B$19),'times raw'!$A:$B,2,FALSE)/1000,"")</f>
        <v>437.92899999999997</v>
      </c>
      <c r="D5" s="8">
        <f>IFERROR(VLOOKUP(CONCATENATE(D$1,"-",$A5,"-",$B$19),'times raw'!$A:$B,2,FALSE)/1000,"")</f>
        <v>60.767000000000003</v>
      </c>
      <c r="E5" s="8">
        <f>IFERROR(VLOOKUP(CONCATENATE(E$1,"-",$A5,"-",$B$19),'times raw'!$A:$B,2,FALSE)/1000,"")</f>
        <v>15.013999999999999</v>
      </c>
      <c r="F5" s="8">
        <f>IFERROR(VLOOKUP(CONCATENATE(F$1,"-",$A5,"-",$B$19),'times raw'!$A:$B,2,FALSE)/1000,"")</f>
        <v>4.2030000000000003</v>
      </c>
      <c r="G5" s="8">
        <f>IFERROR(VLOOKUP(CONCATENATE(G$1,"-",$A5,"-",$B$19),'times raw'!$A:$B,2,FALSE)/1000,"")</f>
        <v>0.24299999999999999</v>
      </c>
      <c r="H5" s="8">
        <f>IFERROR(VLOOKUP(CONCATENATE(H$1,"-",$A5,"-",$B$19),'times raw'!$A:$B,2,FALSE)/1000,"")</f>
        <v>218.41800000000001</v>
      </c>
      <c r="I5" s="8">
        <f>IFERROR(VLOOKUP(CONCATENATE(I$1,"-",$A5,"-",$B$19),'times raw'!$A:$B,2,FALSE)/1000,"")</f>
        <v>27.506</v>
      </c>
      <c r="J5" s="8">
        <f>IFERROR(VLOOKUP(CONCATENATE(J$1,"-",$A5,"-",$B$19),'times raw'!$A:$B,2,FALSE)/1000,"")</f>
        <v>176.73</v>
      </c>
      <c r="K5" s="8" t="str">
        <f>IFERROR(VLOOKUP(CONCATENATE(K$1,"-",$A5,"-",$B$19),'times raw'!$A:$B,2,FALSE)/1000,"")</f>
        <v/>
      </c>
      <c r="L5" s="8" t="str">
        <f>IFERROR(VLOOKUP(CONCATENATE(L$1,"-",$A5,"-",$B$19),'times raw'!$A:$B,2,FALSE)/1000,"")</f>
        <v/>
      </c>
    </row>
    <row r="6" spans="1:12">
      <c r="A6" t="s">
        <v>14</v>
      </c>
      <c r="B6" s="8" t="str">
        <f>IFERROR(VLOOKUP(CONCATENATE(B$1,"-",$A6,"-",$B$19),'times raw'!$A:$B,2,FALSE)/1000,"")</f>
        <v/>
      </c>
      <c r="C6" s="8">
        <f>IFERROR(VLOOKUP(CONCATENATE(C$1,"-",$A6,"-",$B$19),'times raw'!$A:$B,2,FALSE)/1000,"")</f>
        <v>81.12</v>
      </c>
      <c r="D6" s="8">
        <f>IFERROR(VLOOKUP(CONCATENATE(D$1,"-",$A6,"-",$B$19),'times raw'!$A:$B,2,FALSE)/1000,"")</f>
        <v>6.5330000000000004</v>
      </c>
      <c r="E6" s="8">
        <f>IFERROR(VLOOKUP(CONCATENATE(E$1,"-",$A6,"-",$B$19),'times raw'!$A:$B,2,FALSE)/1000,"")</f>
        <v>1.381</v>
      </c>
      <c r="F6" s="8">
        <f>IFERROR(VLOOKUP(CONCATENATE(F$1,"-",$A6,"-",$B$19),'times raw'!$A:$B,2,FALSE)/1000,"")</f>
        <v>1.363</v>
      </c>
      <c r="G6" s="8">
        <f>IFERROR(VLOOKUP(CONCATENATE(G$1,"-",$A6,"-",$B$19),'times raw'!$A:$B,2,FALSE)/1000,"")</f>
        <v>0.245</v>
      </c>
      <c r="H6" s="8">
        <f>IFERROR(VLOOKUP(CONCATENATE(H$1,"-",$A6,"-",$B$19),'times raw'!$A:$B,2,FALSE)/1000,"")</f>
        <v>25.626999999999999</v>
      </c>
      <c r="I6" s="8">
        <f>IFERROR(VLOOKUP(CONCATENATE(I$1,"-",$A6,"-",$B$19),'times raw'!$A:$B,2,FALSE)/1000,"")</f>
        <v>1.157</v>
      </c>
      <c r="J6" s="8">
        <f>IFERROR(VLOOKUP(CONCATENATE(J$1,"-",$A6,"-",$B$19),'times raw'!$A:$B,2,FALSE)/1000,"")</f>
        <v>53.698999999999998</v>
      </c>
      <c r="K6" s="8" t="str">
        <f>IFERROR(VLOOKUP(CONCATENATE(K$1,"-",$A6,"-",$B$19),'times raw'!$A:$B,2,FALSE)/1000,"")</f>
        <v/>
      </c>
      <c r="L6" s="8" t="str">
        <f>IFERROR(VLOOKUP(CONCATENATE(L$1,"-",$A6,"-",$B$19),'times raw'!$A:$B,2,FALSE)/1000,"")</f>
        <v/>
      </c>
    </row>
    <row r="7" spans="1:12">
      <c r="A7" t="s">
        <v>15</v>
      </c>
      <c r="B7" s="8">
        <f>IFERROR(VLOOKUP(CONCATENATE(B$1,"-",$A7,"-",$B$19),'times raw'!$A:$B,2,FALSE)/1000,"")</f>
        <v>0.22500000000000001</v>
      </c>
      <c r="C7" s="8">
        <f>IFERROR(VLOOKUP(CONCATENATE(C$1,"-",$A7,"-",$B$19),'times raw'!$A:$B,2,FALSE)/1000,"")</f>
        <v>0.221</v>
      </c>
      <c r="D7" s="8" t="str">
        <f>IFERROR(VLOOKUP(CONCATENATE(D$1,"-",$A7,"-",$B$19),'times raw'!$A:$B,2,FALSE)/1000,"")</f>
        <v/>
      </c>
      <c r="E7" s="8">
        <f>IFERROR(VLOOKUP(CONCATENATE(E$1,"-",$A7,"-",$B$19),'times raw'!$A:$B,2,FALSE)/1000,"")</f>
        <v>12.353</v>
      </c>
      <c r="F7" s="8">
        <f>IFERROR(VLOOKUP(CONCATENATE(F$1,"-",$A7,"-",$B$19),'times raw'!$A:$B,2,FALSE)/1000,"")</f>
        <v>0.307</v>
      </c>
      <c r="G7" s="8">
        <f>IFERROR(VLOOKUP(CONCATENATE(G$1,"-",$A7,"-",$B$19),'times raw'!$A:$B,2,FALSE)/1000,"")</f>
        <v>0.23</v>
      </c>
      <c r="H7" s="8">
        <f>IFERROR(VLOOKUP(CONCATENATE(H$1,"-",$A7,"-",$B$19),'times raw'!$A:$B,2,FALSE)/1000,"")</f>
        <v>11.587999999999999</v>
      </c>
      <c r="I7" s="8">
        <f>IFERROR(VLOOKUP(CONCATENATE(I$1,"-",$A7,"-",$B$19),'times raw'!$A:$B,2,FALSE)/1000,"")</f>
        <v>0.183</v>
      </c>
      <c r="J7" s="8">
        <f>IFERROR(VLOOKUP(CONCATENATE(J$1,"-",$A7,"-",$B$19),'times raw'!$A:$B,2,FALSE)/1000,"")</f>
        <v>0.224</v>
      </c>
      <c r="K7" s="8">
        <f>IFERROR(VLOOKUP(CONCATENATE(K$1,"-",$A7,"-",$B$19),'times raw'!$A:$B,2,FALSE)/1000,"")</f>
        <v>0.21</v>
      </c>
      <c r="L7" s="8" t="str">
        <f>IFERROR(VLOOKUP(CONCATENATE(L$1,"-",$A7,"-",$B$19),'times raw'!$A:$B,2,FALSE)/1000,"")</f>
        <v/>
      </c>
    </row>
    <row r="8" spans="1:12">
      <c r="A8" t="s">
        <v>16</v>
      </c>
      <c r="B8" s="8" t="str">
        <f>IFERROR(VLOOKUP(CONCATENATE(B$1,"-",$A8,"-",$B$19),'times raw'!$A:$B,2,FALSE)/1000,"")</f>
        <v/>
      </c>
      <c r="C8" s="8" t="str">
        <f>IFERROR(VLOOKUP(CONCATENATE(C$1,"-",$A8,"-",$B$19),'times raw'!$A:$B,2,FALSE)/1000,"")</f>
        <v/>
      </c>
      <c r="D8" s="8" t="str">
        <f>IFERROR(VLOOKUP(CONCATENATE(D$1,"-",$A8,"-",$B$19),'times raw'!$A:$B,2,FALSE)/1000,"")</f>
        <v/>
      </c>
      <c r="E8" s="8">
        <f>IFERROR(VLOOKUP(CONCATENATE(E$1,"-",$A8,"-",$B$19),'times raw'!$A:$B,2,FALSE)/1000,"")</f>
        <v>121.59399999999999</v>
      </c>
      <c r="F8" s="8" t="str">
        <f>IFERROR(VLOOKUP(CONCATENATE(F$1,"-",$A8,"-",$B$19),'times raw'!$A:$B,2,FALSE)/1000,"")</f>
        <v/>
      </c>
      <c r="G8" s="8" t="str">
        <f>IFERROR(VLOOKUP(CONCATENATE(G$1,"-",$A8,"-",$B$19),'times raw'!$A:$B,2,FALSE)/1000,"")</f>
        <v/>
      </c>
      <c r="H8" s="8" t="str">
        <f>IFERROR(VLOOKUP(CONCATENATE(H$1,"-",$A8,"-",$B$19),'times raw'!$A:$B,2,FALSE)/1000,"")</f>
        <v/>
      </c>
      <c r="I8" s="8">
        <f>IFERROR(VLOOKUP(CONCATENATE(I$1,"-",$A8,"-",$B$19),'times raw'!$A:$B,2,FALSE)/1000,"")</f>
        <v>143.06800000000001</v>
      </c>
      <c r="J8" s="8" t="str">
        <f>IFERROR(VLOOKUP(CONCATENATE(J$1,"-",$A8,"-",$B$19),'times raw'!$A:$B,2,FALSE)/1000,"")</f>
        <v/>
      </c>
      <c r="K8" s="8" t="str">
        <f>IFERROR(VLOOKUP(CONCATENATE(K$1,"-",$A8,"-",$B$19),'times raw'!$A:$B,2,FALSE)/1000,"")</f>
        <v/>
      </c>
      <c r="L8" s="8" t="str">
        <f>IFERROR(VLOOKUP(CONCATENATE(L$1,"-",$A8,"-",$B$19),'times raw'!$A:$B,2,FALSE)/1000,"")</f>
        <v/>
      </c>
    </row>
    <row r="9" spans="1:12">
      <c r="A9" t="s">
        <v>17</v>
      </c>
      <c r="B9" s="8">
        <f>IFERROR(VLOOKUP(CONCATENATE(B$1,"-",$A9,"-",$B$19),'times raw'!$A:$B,2,FALSE)/1000,"")</f>
        <v>0.34200000000000003</v>
      </c>
      <c r="C9" s="8" t="str">
        <f>IFERROR(VLOOKUP(CONCATENATE(C$1,"-",$A9,"-",$B$19),'times raw'!$A:$B,2,FALSE)/1000,"")</f>
        <v/>
      </c>
      <c r="D9" s="8">
        <f>IFERROR(VLOOKUP(CONCATENATE(D$1,"-",$A9,"-",$B$19),'times raw'!$A:$B,2,FALSE)/1000,"")</f>
        <v>0.29899999999999999</v>
      </c>
      <c r="E9" s="8">
        <f>IFERROR(VLOOKUP(CONCATENATE(E$1,"-",$A9,"-",$B$19),'times raw'!$A:$B,2,FALSE)/1000,"")</f>
        <v>17.256</v>
      </c>
      <c r="F9" s="8">
        <f>IFERROR(VLOOKUP(CONCATENATE(F$1,"-",$A9,"-",$B$19),'times raw'!$A:$B,2,FALSE)/1000,"")</f>
        <v>0.3</v>
      </c>
      <c r="G9" s="8">
        <f>IFERROR(VLOOKUP(CONCATENATE(G$1,"-",$A9,"-",$B$19),'times raw'!$A:$B,2,FALSE)/1000,"")</f>
        <v>0.27800000000000002</v>
      </c>
      <c r="H9" s="8">
        <f>IFERROR(VLOOKUP(CONCATENATE(H$1,"-",$A9,"-",$B$19),'times raw'!$A:$B,2,FALSE)/1000,"")</f>
        <v>50.845999999999997</v>
      </c>
      <c r="I9" s="8">
        <f>IFERROR(VLOOKUP(CONCATENATE(I$1,"-",$A9,"-",$B$19),'times raw'!$A:$B,2,FALSE)/1000,"")</f>
        <v>71.875</v>
      </c>
      <c r="J9" s="8">
        <f>IFERROR(VLOOKUP(CONCATENATE(J$1,"-",$A9,"-",$B$19),'times raw'!$A:$B,2,FALSE)/1000,"")</f>
        <v>3.5870000000000002</v>
      </c>
      <c r="K9" s="8">
        <f>IFERROR(VLOOKUP(CONCATENATE(K$1,"-",$A9,"-",$B$19),'times raw'!$A:$B,2,FALSE)/1000,"")</f>
        <v>0.217</v>
      </c>
      <c r="L9" s="8" t="str">
        <f>IFERROR(VLOOKUP(CONCATENATE(L$1,"-",$A9,"-",$B$19),'times raw'!$A:$B,2,FALSE)/1000,"")</f>
        <v/>
      </c>
    </row>
    <row r="10" spans="1:12">
      <c r="A10" t="s">
        <v>22</v>
      </c>
      <c r="B10" s="8" t="str">
        <f>IFERROR(VLOOKUP(CONCATENATE(B$1,"-",$A10,"-",$B$19),'times raw'!$A:$B,2,FALSE)/1000,"")</f>
        <v/>
      </c>
      <c r="C10" s="8">
        <f>IFERROR(VLOOKUP(CONCATENATE(C$1,"-",$A10,"-",$B$19),'times raw'!$A:$B,2,FALSE)/1000,"")</f>
        <v>28.05</v>
      </c>
      <c r="D10" s="8" t="str">
        <f>IFERROR(VLOOKUP(CONCATENATE(D$1,"-",$A10,"-",$B$19),'times raw'!$A:$B,2,FALSE)/1000,"")</f>
        <v/>
      </c>
      <c r="E10" s="8">
        <f>IFERROR(VLOOKUP(CONCATENATE(E$1,"-",$A10,"-",$B$19),'times raw'!$A:$B,2,FALSE)/1000,"")</f>
        <v>5.81</v>
      </c>
      <c r="F10" s="8">
        <f>IFERROR(VLOOKUP(CONCATENATE(F$1,"-",$A10,"-",$B$19),'times raw'!$A:$B,2,FALSE)/1000,"")</f>
        <v>53.371000000000002</v>
      </c>
      <c r="G10" s="8">
        <f>IFERROR(VLOOKUP(CONCATENATE(G$1,"-",$A10,"-",$B$19),'times raw'!$A:$B,2,FALSE)/1000,"")</f>
        <v>0.26800000000000002</v>
      </c>
      <c r="H10" s="8" t="str">
        <f>IFERROR(VLOOKUP(CONCATENATE(H$1,"-",$A10,"-",$B$19),'times raw'!$A:$B,2,FALSE)/1000,"")</f>
        <v/>
      </c>
      <c r="I10" s="8">
        <f>IFERROR(VLOOKUP(CONCATENATE(I$1,"-",$A10,"-",$B$19),'times raw'!$A:$B,2,FALSE)/1000,"")</f>
        <v>32.277000000000001</v>
      </c>
      <c r="J10" s="8">
        <f>IFERROR(VLOOKUP(CONCATENATE(J$1,"-",$A10,"-",$B$19),'times raw'!$A:$B,2,FALSE)/1000,"")</f>
        <v>0.70299999999999996</v>
      </c>
      <c r="K10" s="8">
        <f>IFERROR(VLOOKUP(CONCATENATE(K$1,"-",$A10,"-",$B$19),'times raw'!$A:$B,2,FALSE)/1000,"")</f>
        <v>0.21099999999999999</v>
      </c>
      <c r="L10" s="8" t="str">
        <f>IFERROR(VLOOKUP(CONCATENATE(L$1,"-",$A10,"-",$B$19),'times raw'!$A:$B,2,FALSE)/1000,"")</f>
        <v/>
      </c>
    </row>
    <row r="11" spans="1:12">
      <c r="A11" t="s">
        <v>18</v>
      </c>
      <c r="B11" s="8" t="str">
        <f>IFERROR(VLOOKUP(CONCATENATE(B$1,"-",$A11,"-",$B$19),'times raw'!$A:$B,2,FALSE)/1000,"")</f>
        <v/>
      </c>
      <c r="C11" s="8" t="str">
        <f>IFERROR(VLOOKUP(CONCATENATE(C$1,"-",$A11,"-",$B$19),'times raw'!$A:$B,2,FALSE)/1000,"")</f>
        <v/>
      </c>
      <c r="D11" s="8" t="str">
        <f>IFERROR(VLOOKUP(CONCATENATE(D$1,"-",$A11,"-",$B$19),'times raw'!$A:$B,2,FALSE)/1000,"")</f>
        <v/>
      </c>
      <c r="E11" s="8" t="str">
        <f>IFERROR(VLOOKUP(CONCATENATE(E$1,"-",$A11,"-",$B$19),'times raw'!$A:$B,2,FALSE)/1000,"")</f>
        <v/>
      </c>
      <c r="F11" s="8" t="str">
        <f>IFERROR(VLOOKUP(CONCATENATE(F$1,"-",$A11,"-",$B$19),'times raw'!$A:$B,2,FALSE)/1000,"")</f>
        <v/>
      </c>
      <c r="G11" s="8" t="str">
        <f>IFERROR(VLOOKUP(CONCATENATE(G$1,"-",$A11,"-",$B$19),'times raw'!$A:$B,2,FALSE)/1000,"")</f>
        <v/>
      </c>
      <c r="H11" s="8" t="str">
        <f>IFERROR(VLOOKUP(CONCATENATE(H$1,"-",$A11,"-",$B$19),'times raw'!$A:$B,2,FALSE)/1000,"")</f>
        <v/>
      </c>
      <c r="I11" s="8" t="str">
        <f>IFERROR(VLOOKUP(CONCATENATE(I$1,"-",$A11,"-",$B$19),'times raw'!$A:$B,2,FALSE)/1000,"")</f>
        <v/>
      </c>
      <c r="J11" s="8" t="str">
        <f>IFERROR(VLOOKUP(CONCATENATE(J$1,"-",$A11,"-",$B$19),'times raw'!$A:$B,2,FALSE)/1000,"")</f>
        <v/>
      </c>
      <c r="K11" s="8" t="str">
        <f>IFERROR(VLOOKUP(CONCATENATE(K$1,"-",$A11,"-",$B$19),'times raw'!$A:$B,2,FALSE)/1000,"")</f>
        <v/>
      </c>
      <c r="L11" s="8">
        <f>IFERROR(VLOOKUP(CONCATENATE(L$1,"-",$A11,"-",$B$19),'times raw'!$A:$B,2,FALSE)/1000,"")</f>
        <v>8.2000000000000003E-2</v>
      </c>
    </row>
    <row r="12" spans="1:12">
      <c r="A12" t="s">
        <v>19</v>
      </c>
      <c r="B12" s="8" t="str">
        <f>IFERROR(VLOOKUP(CONCATENATE(B$1,"-",$A12,"-",$B$19),'times raw'!$A:$B,2,FALSE)/1000,"")</f>
        <v/>
      </c>
      <c r="C12" s="8" t="str">
        <f>IFERROR(VLOOKUP(CONCATENATE(C$1,"-",$A12,"-",$B$19),'times raw'!$A:$B,2,FALSE)/1000,"")</f>
        <v/>
      </c>
      <c r="D12" s="8" t="str">
        <f>IFERROR(VLOOKUP(CONCATENATE(D$1,"-",$A12,"-",$B$19),'times raw'!$A:$B,2,FALSE)/1000,"")</f>
        <v/>
      </c>
      <c r="E12" s="8" t="str">
        <f>IFERROR(VLOOKUP(CONCATENATE(E$1,"-",$A12,"-",$B$19),'times raw'!$A:$B,2,FALSE)/1000,"")</f>
        <v/>
      </c>
      <c r="F12" s="8" t="str">
        <f>IFERROR(VLOOKUP(CONCATENATE(F$1,"-",$A12,"-",$B$19),'times raw'!$A:$B,2,FALSE)/1000,"")</f>
        <v/>
      </c>
      <c r="G12" s="8" t="str">
        <f>IFERROR(VLOOKUP(CONCATENATE(G$1,"-",$A12,"-",$B$19),'times raw'!$A:$B,2,FALSE)/1000,"")</f>
        <v/>
      </c>
      <c r="H12" s="8" t="str">
        <f>IFERROR(VLOOKUP(CONCATENATE(H$1,"-",$A12,"-",$B$19),'times raw'!$A:$B,2,FALSE)/1000,"")</f>
        <v/>
      </c>
      <c r="I12" s="8" t="str">
        <f>IFERROR(VLOOKUP(CONCATENATE(I$1,"-",$A12,"-",$B$19),'times raw'!$A:$B,2,FALSE)/1000,"")</f>
        <v/>
      </c>
      <c r="J12" s="8" t="str">
        <f>IFERROR(VLOOKUP(CONCATENATE(J$1,"-",$A12,"-",$B$19),'times raw'!$A:$B,2,FALSE)/1000,"")</f>
        <v/>
      </c>
      <c r="K12" s="8" t="str">
        <f>IFERROR(VLOOKUP(CONCATENATE(K$1,"-",$A12,"-",$B$19),'times raw'!$A:$B,2,FALSE)/1000,"")</f>
        <v/>
      </c>
      <c r="L12" s="8">
        <f>IFERROR(VLOOKUP(CONCATENATE(L$1,"-",$A12,"-",$B$19),'times raw'!$A:$B,2,FALSE)/1000,"")</f>
        <v>6.6000000000000003E-2</v>
      </c>
    </row>
    <row r="13" spans="1:12">
      <c r="A13" t="s">
        <v>20</v>
      </c>
      <c r="B13" s="8" t="str">
        <f>IFERROR(VLOOKUP(CONCATENATE(B$1,"-",$A13,"-",$B$19),'times raw'!$A:$B,2,FALSE)/1000,"")</f>
        <v/>
      </c>
      <c r="C13" s="8" t="str">
        <f>IFERROR(VLOOKUP(CONCATENATE(C$1,"-",$A13,"-",$B$19),'times raw'!$A:$B,2,FALSE)/1000,"")</f>
        <v/>
      </c>
      <c r="D13" s="8" t="str">
        <f>IFERROR(VLOOKUP(CONCATENATE(D$1,"-",$A13,"-",$B$19),'times raw'!$A:$B,2,FALSE)/1000,"")</f>
        <v/>
      </c>
      <c r="E13" s="8" t="str">
        <f>IFERROR(VLOOKUP(CONCATENATE(E$1,"-",$A13,"-",$B$19),'times raw'!$A:$B,2,FALSE)/1000,"")</f>
        <v/>
      </c>
      <c r="F13" s="8" t="str">
        <f>IFERROR(VLOOKUP(CONCATENATE(F$1,"-",$A13,"-",$B$19),'times raw'!$A:$B,2,FALSE)/1000,"")</f>
        <v/>
      </c>
      <c r="G13" s="8" t="str">
        <f>IFERROR(VLOOKUP(CONCATENATE(G$1,"-",$A13,"-",$B$19),'times raw'!$A:$B,2,FALSE)/1000,"")</f>
        <v/>
      </c>
      <c r="H13" s="8" t="str">
        <f>IFERROR(VLOOKUP(CONCATENATE(H$1,"-",$A13,"-",$B$19),'times raw'!$A:$B,2,FALSE)/1000,"")</f>
        <v/>
      </c>
      <c r="I13" s="8" t="str">
        <f>IFERROR(VLOOKUP(CONCATENATE(I$1,"-",$A13,"-",$B$19),'times raw'!$A:$B,2,FALSE)/1000,"")</f>
        <v/>
      </c>
      <c r="J13" s="8" t="str">
        <f>IFERROR(VLOOKUP(CONCATENATE(J$1,"-",$A13,"-",$B$19),'times raw'!$A:$B,2,FALSE)/1000,"")</f>
        <v/>
      </c>
      <c r="K13" s="8" t="str">
        <f>IFERROR(VLOOKUP(CONCATENATE(K$1,"-",$A13,"-",$B$19),'times raw'!$A:$B,2,FALSE)/1000,"")</f>
        <v/>
      </c>
      <c r="L13" s="8">
        <f>IFERROR(VLOOKUP(CONCATENATE(L$1,"-",$A13,"-",$B$19),'times raw'!$A:$B,2,FALSE)/1000,"")</f>
        <v>6.9000000000000006E-2</v>
      </c>
    </row>
    <row r="14" spans="1:12">
      <c r="A14" t="s">
        <v>21</v>
      </c>
      <c r="B14" s="8" t="str">
        <f>IFERROR(VLOOKUP(CONCATENATE(B$1,"-",$A14,"-",$B$19),'times raw'!$A:$B,2,FALSE)/1000,"")</f>
        <v/>
      </c>
      <c r="C14" s="8" t="str">
        <f>IFERROR(VLOOKUP(CONCATENATE(C$1,"-",$A14,"-",$B$19),'times raw'!$A:$B,2,FALSE)/1000,"")</f>
        <v/>
      </c>
      <c r="D14" s="8" t="str">
        <f>IFERROR(VLOOKUP(CONCATENATE(D$1,"-",$A14,"-",$B$19),'times raw'!$A:$B,2,FALSE)/1000,"")</f>
        <v/>
      </c>
      <c r="E14" s="8" t="str">
        <f>IFERROR(VLOOKUP(CONCATENATE(E$1,"-",$A14,"-",$B$19),'times raw'!$A:$B,2,FALSE)/1000,"")</f>
        <v/>
      </c>
      <c r="F14" s="8" t="str">
        <f>IFERROR(VLOOKUP(CONCATENATE(F$1,"-",$A14,"-",$B$19),'times raw'!$A:$B,2,FALSE)/1000,"")</f>
        <v/>
      </c>
      <c r="G14" s="8" t="str">
        <f>IFERROR(VLOOKUP(CONCATENATE(G$1,"-",$A14,"-",$B$19),'times raw'!$A:$B,2,FALSE)/1000,"")</f>
        <v/>
      </c>
      <c r="H14" s="8" t="str">
        <f>IFERROR(VLOOKUP(CONCATENATE(H$1,"-",$A14,"-",$B$19),'times raw'!$A:$B,2,FALSE)/1000,"")</f>
        <v/>
      </c>
      <c r="I14" s="8" t="str">
        <f>IFERROR(VLOOKUP(CONCATENATE(I$1,"-",$A14,"-",$B$19),'times raw'!$A:$B,2,FALSE)/1000,"")</f>
        <v/>
      </c>
      <c r="J14" s="8" t="str">
        <f>IFERROR(VLOOKUP(CONCATENATE(J$1,"-",$A14,"-",$B$19),'times raw'!$A:$B,2,FALSE)/1000,"")</f>
        <v/>
      </c>
      <c r="K14" s="8" t="str">
        <f>IFERROR(VLOOKUP(CONCATENATE(K$1,"-",$A14,"-",$B$19),'times raw'!$A:$B,2,FALSE)/1000,"")</f>
        <v/>
      </c>
      <c r="L14" s="8">
        <f>IFERROR(VLOOKUP(CONCATENATE(L$1,"-",$A14,"-",$B$19),'times raw'!$A:$B,2,FALSE)/1000,"")</f>
        <v>6.5000000000000002E-2</v>
      </c>
    </row>
    <row r="16" spans="1:12">
      <c r="A16" t="s">
        <v>32</v>
      </c>
      <c r="B16">
        <f>COUNT(B2:L14)</f>
        <v>58</v>
      </c>
    </row>
    <row r="17" spans="1:2">
      <c r="A17" t="s">
        <v>33</v>
      </c>
      <c r="B17">
        <f>SUM(B2:L14)</f>
        <v>1769.9350000000004</v>
      </c>
    </row>
    <row r="19" spans="1:2">
      <c r="A19" t="s">
        <v>648</v>
      </c>
      <c r="B19" t="s">
        <v>37</v>
      </c>
    </row>
    <row r="21" spans="1:2">
      <c r="A21" t="s">
        <v>644</v>
      </c>
      <c r="B21" s="9">
        <f>MAX(B2:L14)</f>
        <v>437.92899999999997</v>
      </c>
    </row>
    <row r="22" spans="1:2">
      <c r="A22" t="s">
        <v>645</v>
      </c>
      <c r="B22" s="9">
        <f>MIN(B2:L14)</f>
        <v>6.5000000000000002E-2</v>
      </c>
    </row>
    <row r="23" spans="1:2">
      <c r="A23" t="s">
        <v>646</v>
      </c>
      <c r="B23" s="9">
        <f>AVERAGE(B2:L14)</f>
        <v>30.516120689655178</v>
      </c>
    </row>
    <row r="24" spans="1:2">
      <c r="A24" t="s">
        <v>647</v>
      </c>
      <c r="B24" s="9">
        <f>STDEV(B2:L14)</f>
        <v>70.510650104385434</v>
      </c>
    </row>
  </sheetData>
  <conditionalFormatting sqref="B2:L14">
    <cfRule type="colorScale" priority="1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L24"/>
  <sheetViews>
    <sheetView workbookViewId="0">
      <selection activeCell="E21" sqref="E21"/>
    </sheetView>
  </sheetViews>
  <sheetFormatPr defaultRowHeight="15"/>
  <cols>
    <col min="1" max="1" width="23.42578125" bestFit="1" customWidth="1"/>
    <col min="2" max="2" width="10.7109375" bestFit="1" customWidth="1"/>
  </cols>
  <sheetData>
    <row r="1" spans="1:12">
      <c r="B1" t="s">
        <v>5</v>
      </c>
      <c r="C1" t="s">
        <v>25</v>
      </c>
      <c r="D1" t="s">
        <v>6</v>
      </c>
      <c r="E1" t="s">
        <v>7</v>
      </c>
      <c r="F1" t="s">
        <v>8</v>
      </c>
      <c r="G1" t="s">
        <v>0</v>
      </c>
      <c r="H1" t="s">
        <v>1</v>
      </c>
      <c r="I1" t="s">
        <v>2</v>
      </c>
      <c r="J1" t="s">
        <v>3</v>
      </c>
      <c r="K1" t="s">
        <v>4</v>
      </c>
      <c r="L1" t="s">
        <v>9</v>
      </c>
    </row>
    <row r="2" spans="1:12">
      <c r="A2" t="s">
        <v>10</v>
      </c>
      <c r="B2" s="8" t="str">
        <f>IFERROR(VLOOKUP(CONCATENATE(B$1,"-",$A2,"-",$B$19),'times raw'!$A:$B,2,FALSE)/1000,"")</f>
        <v/>
      </c>
      <c r="C2" s="8" t="str">
        <f>IFERROR(VLOOKUP(CONCATENATE(C$1,"-",$A2,"-",$B$19),'times raw'!$A:$B,2,FALSE)/1000,"")</f>
        <v/>
      </c>
      <c r="D2" s="8" t="str">
        <f>IFERROR(VLOOKUP(CONCATENATE(D$1,"-",$A2,"-",$B$19),'times raw'!$A:$B,2,FALSE)/1000,"")</f>
        <v/>
      </c>
      <c r="E2" s="8">
        <f>IFERROR(VLOOKUP(CONCATENATE(E$1,"-",$A2,"-",$B$19),'times raw'!$A:$B,2,FALSE)/1000,"")</f>
        <v>2.7E-2</v>
      </c>
      <c r="F2" s="8" t="str">
        <f>IFERROR(VLOOKUP(CONCATENATE(F$1,"-",$A2,"-",$B$19),'times raw'!$A:$B,2,FALSE)/1000,"")</f>
        <v/>
      </c>
      <c r="G2" s="8" t="str">
        <f>IFERROR(VLOOKUP(CONCATENATE(G$1,"-",$A2,"-",$B$19),'times raw'!$A:$B,2,FALSE)/1000,"")</f>
        <v/>
      </c>
      <c r="H2" s="8" t="str">
        <f>IFERROR(VLOOKUP(CONCATENATE(H$1,"-",$A2,"-",$B$19),'times raw'!$A:$B,2,FALSE)/1000,"")</f>
        <v/>
      </c>
      <c r="I2" s="8">
        <f>IFERROR(VLOOKUP(CONCATENATE(I$1,"-",$A2,"-",$B$19),'times raw'!$A:$B,2,FALSE)/1000,"")</f>
        <v>0.28399999999999997</v>
      </c>
      <c r="J2" s="8" t="str">
        <f>IFERROR(VLOOKUP(CONCATENATE(J$1,"-",$A2,"-",$B$19),'times raw'!$A:$B,2,FALSE)/1000,"")</f>
        <v/>
      </c>
      <c r="K2" s="8" t="str">
        <f>IFERROR(VLOOKUP(CONCATENATE(K$1,"-",$A2,"-",$B$19),'times raw'!$A:$B,2,FALSE)/1000,"")</f>
        <v/>
      </c>
      <c r="L2" s="8" t="str">
        <f>IFERROR(VLOOKUP(CONCATENATE(L$1,"-",$A2,"-",$B$19),'times raw'!$A:$B,2,FALSE)/1000,"")</f>
        <v/>
      </c>
    </row>
    <row r="3" spans="1:12">
      <c r="A3" t="s">
        <v>11</v>
      </c>
      <c r="B3" s="8" t="str">
        <f>IFERROR(VLOOKUP(CONCATENATE(B$1,"-",$A3,"-",$B$19),'times raw'!$A:$B,2,FALSE)/1000,"")</f>
        <v/>
      </c>
      <c r="C3" s="8" t="str">
        <f>IFERROR(VLOOKUP(CONCATENATE(C$1,"-",$A3,"-",$B$19),'times raw'!$A:$B,2,FALSE)/1000,"")</f>
        <v/>
      </c>
      <c r="D3" s="8" t="str">
        <f>IFERROR(VLOOKUP(CONCATENATE(D$1,"-",$A3,"-",$B$19),'times raw'!$A:$B,2,FALSE)/1000,"")</f>
        <v/>
      </c>
      <c r="E3" s="8">
        <f>IFERROR(VLOOKUP(CONCATENATE(E$1,"-",$A3,"-",$B$19),'times raw'!$A:$B,2,FALSE)/1000,"")</f>
        <v>3.5000000000000003E-2</v>
      </c>
      <c r="F3" s="8" t="str">
        <f>IFERROR(VLOOKUP(CONCATENATE(F$1,"-",$A3,"-",$B$19),'times raw'!$A:$B,2,FALSE)/1000,"")</f>
        <v/>
      </c>
      <c r="G3" s="8" t="str">
        <f>IFERROR(VLOOKUP(CONCATENATE(G$1,"-",$A3,"-",$B$19),'times raw'!$A:$B,2,FALSE)/1000,"")</f>
        <v/>
      </c>
      <c r="H3" s="8" t="str">
        <f>IFERROR(VLOOKUP(CONCATENATE(H$1,"-",$A3,"-",$B$19),'times raw'!$A:$B,2,FALSE)/1000,"")</f>
        <v/>
      </c>
      <c r="I3" s="8" t="str">
        <f>IFERROR(VLOOKUP(CONCATENATE(I$1,"-",$A3,"-",$B$19),'times raw'!$A:$B,2,FALSE)/1000,"")</f>
        <v/>
      </c>
      <c r="J3" s="8" t="str">
        <f>IFERROR(VLOOKUP(CONCATENATE(J$1,"-",$A3,"-",$B$19),'times raw'!$A:$B,2,FALSE)/1000,"")</f>
        <v/>
      </c>
      <c r="K3" s="8" t="str">
        <f>IFERROR(VLOOKUP(CONCATENATE(K$1,"-",$A3,"-",$B$19),'times raw'!$A:$B,2,FALSE)/1000,"")</f>
        <v/>
      </c>
      <c r="L3" s="8" t="str">
        <f>IFERROR(VLOOKUP(CONCATENATE(L$1,"-",$A3,"-",$B$19),'times raw'!$A:$B,2,FALSE)/1000,"")</f>
        <v/>
      </c>
    </row>
    <row r="4" spans="1:12">
      <c r="A4" t="s">
        <v>12</v>
      </c>
      <c r="B4" s="8">
        <f>IFERROR(VLOOKUP(CONCATENATE(B$1,"-",$A4,"-",$B$19),'times raw'!$A:$B,2,FALSE)/1000,"")</f>
        <v>8.0000000000000002E-3</v>
      </c>
      <c r="C4" s="8" t="str">
        <f>IFERROR(VLOOKUP(CONCATENATE(C$1,"-",$A4,"-",$B$19),'times raw'!$A:$B,2,FALSE)/1000,"")</f>
        <v/>
      </c>
      <c r="D4" s="8" t="str">
        <f>IFERROR(VLOOKUP(CONCATENATE(D$1,"-",$A4,"-",$B$19),'times raw'!$A:$B,2,FALSE)/1000,"")</f>
        <v/>
      </c>
      <c r="E4" s="8">
        <f>IFERROR(VLOOKUP(CONCATENATE(E$1,"-",$A4,"-",$B$19),'times raw'!$A:$B,2,FALSE)/1000,"")</f>
        <v>0.114</v>
      </c>
      <c r="F4" s="8">
        <f>IFERROR(VLOOKUP(CONCATENATE(F$1,"-",$A4,"-",$B$19),'times raw'!$A:$B,2,FALSE)/1000,"")</f>
        <v>1.0999999999999999E-2</v>
      </c>
      <c r="G4" s="8">
        <f>IFERROR(VLOOKUP(CONCATENATE(G$1,"-",$A4,"-",$B$19),'times raw'!$A:$B,2,FALSE)/1000,"")</f>
        <v>1E-3</v>
      </c>
      <c r="H4" s="8">
        <f>IFERROR(VLOOKUP(CONCATENATE(H$1,"-",$A4,"-",$B$19),'times raw'!$A:$B,2,FALSE)/1000,"")</f>
        <v>0.13800000000000001</v>
      </c>
      <c r="I4" s="8">
        <f>IFERROR(VLOOKUP(CONCATENATE(I$1,"-",$A4,"-",$B$19),'times raw'!$A:$B,2,FALSE)/1000,"")</f>
        <v>8.4000000000000005E-2</v>
      </c>
      <c r="J4" s="8">
        <f>IFERROR(VLOOKUP(CONCATENATE(J$1,"-",$A4,"-",$B$19),'times raw'!$A:$B,2,FALSE)/1000,"")</f>
        <v>1.7999999999999999E-2</v>
      </c>
      <c r="K4" s="8">
        <f>IFERROR(VLOOKUP(CONCATENATE(K$1,"-",$A4,"-",$B$19),'times raw'!$A:$B,2,FALSE)/1000,"")</f>
        <v>2E-3</v>
      </c>
      <c r="L4" s="8" t="str">
        <f>IFERROR(VLOOKUP(CONCATENATE(L$1,"-",$A4,"-",$B$19),'times raw'!$A:$B,2,FALSE)/1000,"")</f>
        <v/>
      </c>
    </row>
    <row r="5" spans="1:12">
      <c r="A5" t="s">
        <v>13</v>
      </c>
      <c r="B5" s="8" t="str">
        <f>IFERROR(VLOOKUP(CONCATENATE(B$1,"-",$A5,"-",$B$19),'times raw'!$A:$B,2,FALSE)/1000,"")</f>
        <v/>
      </c>
      <c r="C5" s="8">
        <f>IFERROR(VLOOKUP(CONCATENATE(C$1,"-",$A5,"-",$B$19),'times raw'!$A:$B,2,FALSE)/1000,"")</f>
        <v>17.957999999999998</v>
      </c>
      <c r="D5" s="8">
        <f>IFERROR(VLOOKUP(CONCATENATE(D$1,"-",$A5,"-",$B$19),'times raw'!$A:$B,2,FALSE)/1000,"")</f>
        <v>0.53500000000000003</v>
      </c>
      <c r="E5" s="8">
        <f>IFERROR(VLOOKUP(CONCATENATE(E$1,"-",$A5,"-",$B$19),'times raw'!$A:$B,2,FALSE)/1000,"")</f>
        <v>0.10100000000000001</v>
      </c>
      <c r="F5" s="8">
        <f>IFERROR(VLOOKUP(CONCATENATE(F$1,"-",$A5,"-",$B$19),'times raw'!$A:$B,2,FALSE)/1000,"")</f>
        <v>3.5000000000000003E-2</v>
      </c>
      <c r="G5" s="8">
        <f>IFERROR(VLOOKUP(CONCATENATE(G$1,"-",$A5,"-",$B$19),'times raw'!$A:$B,2,FALSE)/1000,"")</f>
        <v>2E-3</v>
      </c>
      <c r="H5" s="8">
        <f>IFERROR(VLOOKUP(CONCATENATE(H$1,"-",$A5,"-",$B$19),'times raw'!$A:$B,2,FALSE)/1000,"")</f>
        <v>0.17199999999999999</v>
      </c>
      <c r="I5" s="8">
        <f>IFERROR(VLOOKUP(CONCATENATE(I$1,"-",$A5,"-",$B$19),'times raw'!$A:$B,2,FALSE)/1000,"")</f>
        <v>0.20499999999999999</v>
      </c>
      <c r="J5" s="8">
        <f>IFERROR(VLOOKUP(CONCATENATE(J$1,"-",$A5,"-",$B$19),'times raw'!$A:$B,2,FALSE)/1000,"")</f>
        <v>4.4539999999999997</v>
      </c>
      <c r="K5" s="8" t="str">
        <f>IFERROR(VLOOKUP(CONCATENATE(K$1,"-",$A5,"-",$B$19),'times raw'!$A:$B,2,FALSE)/1000,"")</f>
        <v/>
      </c>
      <c r="L5" s="8" t="str">
        <f>IFERROR(VLOOKUP(CONCATENATE(L$1,"-",$A5,"-",$B$19),'times raw'!$A:$B,2,FALSE)/1000,"")</f>
        <v/>
      </c>
    </row>
    <row r="6" spans="1:12">
      <c r="A6" t="s">
        <v>14</v>
      </c>
      <c r="B6" s="8" t="str">
        <f>IFERROR(VLOOKUP(CONCATENATE(B$1,"-",$A6,"-",$B$19),'times raw'!$A:$B,2,FALSE)/1000,"")</f>
        <v/>
      </c>
      <c r="C6" s="8">
        <f>IFERROR(VLOOKUP(CONCATENATE(C$1,"-",$A6,"-",$B$19),'times raw'!$A:$B,2,FALSE)/1000,"")</f>
        <v>4.8659999999999997</v>
      </c>
      <c r="D6" s="8">
        <f>IFERROR(VLOOKUP(CONCATENATE(D$1,"-",$A6,"-",$B$19),'times raw'!$A:$B,2,FALSE)/1000,"")</f>
        <v>0.24</v>
      </c>
      <c r="E6" s="8">
        <f>IFERROR(VLOOKUP(CONCATENATE(E$1,"-",$A6,"-",$B$19),'times raw'!$A:$B,2,FALSE)/1000,"")</f>
        <v>4.0000000000000001E-3</v>
      </c>
      <c r="F6" s="8">
        <f>IFERROR(VLOOKUP(CONCATENATE(F$1,"-",$A6,"-",$B$19),'times raw'!$A:$B,2,FALSE)/1000,"")</f>
        <v>3.0000000000000001E-3</v>
      </c>
      <c r="G6" s="8">
        <f>IFERROR(VLOOKUP(CONCATENATE(G$1,"-",$A6,"-",$B$19),'times raw'!$A:$B,2,FALSE)/1000,"")</f>
        <v>2E-3</v>
      </c>
      <c r="H6" s="8">
        <f>IFERROR(VLOOKUP(CONCATENATE(H$1,"-",$A6,"-",$B$19),'times raw'!$A:$B,2,FALSE)/1000,"")</f>
        <v>2.5999999999999999E-2</v>
      </c>
      <c r="I6" s="8">
        <f>IFERROR(VLOOKUP(CONCATENATE(I$1,"-",$A6,"-",$B$19),'times raw'!$A:$B,2,FALSE)/1000,"")</f>
        <v>3.5999999999999997E-2</v>
      </c>
      <c r="J6" s="8">
        <f>IFERROR(VLOOKUP(CONCATENATE(J$1,"-",$A6,"-",$B$19),'times raw'!$A:$B,2,FALSE)/1000,"")</f>
        <v>0.94399999999999995</v>
      </c>
      <c r="K6" s="8" t="str">
        <f>IFERROR(VLOOKUP(CONCATENATE(K$1,"-",$A6,"-",$B$19),'times raw'!$A:$B,2,FALSE)/1000,"")</f>
        <v/>
      </c>
      <c r="L6" s="8" t="str">
        <f>IFERROR(VLOOKUP(CONCATENATE(L$1,"-",$A6,"-",$B$19),'times raw'!$A:$B,2,FALSE)/1000,"")</f>
        <v/>
      </c>
    </row>
    <row r="7" spans="1:12">
      <c r="A7" t="s">
        <v>15</v>
      </c>
      <c r="B7" s="8">
        <f>IFERROR(VLOOKUP(CONCATENATE(B$1,"-",$A7,"-",$B$19),'times raw'!$A:$B,2,FALSE)/1000,"")</f>
        <v>1.2999999999999999E-2</v>
      </c>
      <c r="C7" s="8">
        <f>IFERROR(VLOOKUP(CONCATENATE(C$1,"-",$A7,"-",$B$19),'times raw'!$A:$B,2,FALSE)/1000,"")</f>
        <v>1E-3</v>
      </c>
      <c r="D7" s="8" t="str">
        <f>IFERROR(VLOOKUP(CONCATENATE(D$1,"-",$A7,"-",$B$19),'times raw'!$A:$B,2,FALSE)/1000,"")</f>
        <v/>
      </c>
      <c r="E7" s="8">
        <f>IFERROR(VLOOKUP(CONCATENATE(E$1,"-",$A7,"-",$B$19),'times raw'!$A:$B,2,FALSE)/1000,"")</f>
        <v>6.6000000000000003E-2</v>
      </c>
      <c r="F7" s="8">
        <f>IFERROR(VLOOKUP(CONCATENATE(F$1,"-",$A7,"-",$B$19),'times raw'!$A:$B,2,FALSE)/1000,"")</f>
        <v>4.0000000000000001E-3</v>
      </c>
      <c r="G7" s="8">
        <f>IFERROR(VLOOKUP(CONCATENATE(G$1,"-",$A7,"-",$B$19),'times raw'!$A:$B,2,FALSE)/1000,"")</f>
        <v>1E-3</v>
      </c>
      <c r="H7" s="8">
        <f>IFERROR(VLOOKUP(CONCATENATE(H$1,"-",$A7,"-",$B$19),'times raw'!$A:$B,2,FALSE)/1000,"")</f>
        <v>5.5E-2</v>
      </c>
      <c r="I7" s="8">
        <f>IFERROR(VLOOKUP(CONCATENATE(I$1,"-",$A7,"-",$B$19),'times raw'!$A:$B,2,FALSE)/1000,"")</f>
        <v>1.2999999999999999E-2</v>
      </c>
      <c r="J7" s="8">
        <f>IFERROR(VLOOKUP(CONCATENATE(J$1,"-",$A7,"-",$B$19),'times raw'!$A:$B,2,FALSE)/1000,"")</f>
        <v>4.0000000000000001E-3</v>
      </c>
      <c r="K7" s="8">
        <f>IFERROR(VLOOKUP(CONCATENATE(K$1,"-",$A7,"-",$B$19),'times raw'!$A:$B,2,FALSE)/1000,"")</f>
        <v>2E-3</v>
      </c>
      <c r="L7" s="8" t="str">
        <f>IFERROR(VLOOKUP(CONCATENATE(L$1,"-",$A7,"-",$B$19),'times raw'!$A:$B,2,FALSE)/1000,"")</f>
        <v/>
      </c>
    </row>
    <row r="8" spans="1:12">
      <c r="A8" t="s">
        <v>16</v>
      </c>
      <c r="B8" s="8" t="str">
        <f>IFERROR(VLOOKUP(CONCATENATE(B$1,"-",$A8,"-",$B$19),'times raw'!$A:$B,2,FALSE)/1000,"")</f>
        <v/>
      </c>
      <c r="C8" s="8" t="str">
        <f>IFERROR(VLOOKUP(CONCATENATE(C$1,"-",$A8,"-",$B$19),'times raw'!$A:$B,2,FALSE)/1000,"")</f>
        <v/>
      </c>
      <c r="D8" s="8" t="str">
        <f>IFERROR(VLOOKUP(CONCATENATE(D$1,"-",$A8,"-",$B$19),'times raw'!$A:$B,2,FALSE)/1000,"")</f>
        <v/>
      </c>
      <c r="E8" s="8">
        <f>IFERROR(VLOOKUP(CONCATENATE(E$1,"-",$A8,"-",$B$19),'times raw'!$A:$B,2,FALSE)/1000,"")</f>
        <v>2.7309999999999999</v>
      </c>
      <c r="F8" s="8" t="str">
        <f>IFERROR(VLOOKUP(CONCATENATE(F$1,"-",$A8,"-",$B$19),'times raw'!$A:$B,2,FALSE)/1000,"")</f>
        <v/>
      </c>
      <c r="G8" s="8" t="str">
        <f>IFERROR(VLOOKUP(CONCATENATE(G$1,"-",$A8,"-",$B$19),'times raw'!$A:$B,2,FALSE)/1000,"")</f>
        <v/>
      </c>
      <c r="H8" s="8" t="str">
        <f>IFERROR(VLOOKUP(CONCATENATE(H$1,"-",$A8,"-",$B$19),'times raw'!$A:$B,2,FALSE)/1000,"")</f>
        <v/>
      </c>
      <c r="I8" s="8">
        <f>IFERROR(VLOOKUP(CONCATENATE(I$1,"-",$A8,"-",$B$19),'times raw'!$A:$B,2,FALSE)/1000,"")</f>
        <v>2.5649999999999999</v>
      </c>
      <c r="J8" s="8" t="str">
        <f>IFERROR(VLOOKUP(CONCATENATE(J$1,"-",$A8,"-",$B$19),'times raw'!$A:$B,2,FALSE)/1000,"")</f>
        <v/>
      </c>
      <c r="K8" s="8" t="str">
        <f>IFERROR(VLOOKUP(CONCATENATE(K$1,"-",$A8,"-",$B$19),'times raw'!$A:$B,2,FALSE)/1000,"")</f>
        <v/>
      </c>
      <c r="L8" s="8" t="str">
        <f>IFERROR(VLOOKUP(CONCATENATE(L$1,"-",$A8,"-",$B$19),'times raw'!$A:$B,2,FALSE)/1000,"")</f>
        <v/>
      </c>
    </row>
    <row r="9" spans="1:12">
      <c r="A9" t="s">
        <v>17</v>
      </c>
      <c r="B9" s="8">
        <f>IFERROR(VLOOKUP(CONCATENATE(B$1,"-",$A9,"-",$B$19),'times raw'!$A:$B,2,FALSE)/1000,"")</f>
        <v>6.3E-2</v>
      </c>
      <c r="C9" s="8" t="str">
        <f>IFERROR(VLOOKUP(CONCATENATE(C$1,"-",$A9,"-",$B$19),'times raw'!$A:$B,2,FALSE)/1000,"")</f>
        <v/>
      </c>
      <c r="D9" s="8">
        <f>IFERROR(VLOOKUP(CONCATENATE(D$1,"-",$A9,"-",$B$19),'times raw'!$A:$B,2,FALSE)/1000,"")</f>
        <v>1E-3</v>
      </c>
      <c r="E9" s="8">
        <f>IFERROR(VLOOKUP(CONCATENATE(E$1,"-",$A9,"-",$B$19),'times raw'!$A:$B,2,FALSE)/1000,"")</f>
        <v>9.6000000000000002E-2</v>
      </c>
      <c r="F9" s="8">
        <f>IFERROR(VLOOKUP(CONCATENATE(F$1,"-",$A9,"-",$B$19),'times raw'!$A:$B,2,FALSE)/1000,"")</f>
        <v>3.0000000000000001E-3</v>
      </c>
      <c r="G9" s="8">
        <f>IFERROR(VLOOKUP(CONCATENATE(G$1,"-",$A9,"-",$B$19),'times raw'!$A:$B,2,FALSE)/1000,"")</f>
        <v>2E-3</v>
      </c>
      <c r="H9" s="8">
        <f>IFERROR(VLOOKUP(CONCATENATE(H$1,"-",$A9,"-",$B$19),'times raw'!$A:$B,2,FALSE)/1000,"")</f>
        <v>9.8000000000000004E-2</v>
      </c>
      <c r="I9" s="8">
        <f>IFERROR(VLOOKUP(CONCATENATE(I$1,"-",$A9,"-",$B$19),'times raw'!$A:$B,2,FALSE)/1000,"")</f>
        <v>8.4000000000000005E-2</v>
      </c>
      <c r="J9" s="8">
        <f>IFERROR(VLOOKUP(CONCATENATE(J$1,"-",$A9,"-",$B$19),'times raw'!$A:$B,2,FALSE)/1000,"")</f>
        <v>0.10100000000000001</v>
      </c>
      <c r="K9" s="8">
        <f>IFERROR(VLOOKUP(CONCATENATE(K$1,"-",$A9,"-",$B$19),'times raw'!$A:$B,2,FALSE)/1000,"")</f>
        <v>3.0000000000000001E-3</v>
      </c>
      <c r="L9" s="8" t="str">
        <f>IFERROR(VLOOKUP(CONCATENATE(L$1,"-",$A9,"-",$B$19),'times raw'!$A:$B,2,FALSE)/1000,"")</f>
        <v/>
      </c>
    </row>
    <row r="10" spans="1:12">
      <c r="A10" t="s">
        <v>22</v>
      </c>
      <c r="B10" s="8" t="str">
        <f>IFERROR(VLOOKUP(CONCATENATE(B$1,"-",$A10,"-",$B$19),'times raw'!$A:$B,2,FALSE)/1000,"")</f>
        <v/>
      </c>
      <c r="C10" s="8">
        <f>IFERROR(VLOOKUP(CONCATENATE(C$1,"-",$A10,"-",$B$19),'times raw'!$A:$B,2,FALSE)/1000,"")</f>
        <v>0.42499999999999999</v>
      </c>
      <c r="D10" s="8" t="str">
        <f>IFERROR(VLOOKUP(CONCATENATE(D$1,"-",$A10,"-",$B$19),'times raw'!$A:$B,2,FALSE)/1000,"")</f>
        <v/>
      </c>
      <c r="E10" s="8">
        <f>IFERROR(VLOOKUP(CONCATENATE(E$1,"-",$A10,"-",$B$19),'times raw'!$A:$B,2,FALSE)/1000,"")</f>
        <v>1.33</v>
      </c>
      <c r="F10" s="8">
        <f>IFERROR(VLOOKUP(CONCATENATE(F$1,"-",$A10,"-",$B$19),'times raw'!$A:$B,2,FALSE)/1000,"")</f>
        <v>0.158</v>
      </c>
      <c r="G10" s="8">
        <f>IFERROR(VLOOKUP(CONCATENATE(G$1,"-",$A10,"-",$B$19),'times raw'!$A:$B,2,FALSE)/1000,"")</f>
        <v>2E-3</v>
      </c>
      <c r="H10" s="8" t="str">
        <f>IFERROR(VLOOKUP(CONCATENATE(H$1,"-",$A10,"-",$B$19),'times raw'!$A:$B,2,FALSE)/1000,"")</f>
        <v/>
      </c>
      <c r="I10" s="8">
        <f>IFERROR(VLOOKUP(CONCATENATE(I$1,"-",$A10,"-",$B$19),'times raw'!$A:$B,2,FALSE)/1000,"")</f>
        <v>3.3000000000000002E-2</v>
      </c>
      <c r="J10" s="8">
        <f>IFERROR(VLOOKUP(CONCATENATE(J$1,"-",$A10,"-",$B$19),'times raw'!$A:$B,2,FALSE)/1000,"")</f>
        <v>3.0000000000000001E-3</v>
      </c>
      <c r="K10" s="8">
        <f>IFERROR(VLOOKUP(CONCATENATE(K$1,"-",$A10,"-",$B$19),'times raw'!$A:$B,2,FALSE)/1000,"")</f>
        <v>2E-3</v>
      </c>
      <c r="L10" s="8" t="str">
        <f>IFERROR(VLOOKUP(CONCATENATE(L$1,"-",$A10,"-",$B$19),'times raw'!$A:$B,2,FALSE)/1000,"")</f>
        <v/>
      </c>
    </row>
    <row r="11" spans="1:12">
      <c r="A11" t="s">
        <v>18</v>
      </c>
      <c r="B11" s="8" t="str">
        <f>IFERROR(VLOOKUP(CONCATENATE(B$1,"-",$A11,"-",$B$19),'times raw'!$A:$B,2,FALSE)/1000,"")</f>
        <v/>
      </c>
      <c r="C11" s="8" t="str">
        <f>IFERROR(VLOOKUP(CONCATENATE(C$1,"-",$A11,"-",$B$19),'times raw'!$A:$B,2,FALSE)/1000,"")</f>
        <v/>
      </c>
      <c r="D11" s="8" t="str">
        <f>IFERROR(VLOOKUP(CONCATENATE(D$1,"-",$A11,"-",$B$19),'times raw'!$A:$B,2,FALSE)/1000,"")</f>
        <v/>
      </c>
      <c r="E11" s="8" t="str">
        <f>IFERROR(VLOOKUP(CONCATENATE(E$1,"-",$A11,"-",$B$19),'times raw'!$A:$B,2,FALSE)/1000,"")</f>
        <v/>
      </c>
      <c r="F11" s="8" t="str">
        <f>IFERROR(VLOOKUP(CONCATENATE(F$1,"-",$A11,"-",$B$19),'times raw'!$A:$B,2,FALSE)/1000,"")</f>
        <v/>
      </c>
      <c r="G11" s="8" t="str">
        <f>IFERROR(VLOOKUP(CONCATENATE(G$1,"-",$A11,"-",$B$19),'times raw'!$A:$B,2,FALSE)/1000,"")</f>
        <v/>
      </c>
      <c r="H11" s="8" t="str">
        <f>IFERROR(VLOOKUP(CONCATENATE(H$1,"-",$A11,"-",$B$19),'times raw'!$A:$B,2,FALSE)/1000,"")</f>
        <v/>
      </c>
      <c r="I11" s="8" t="str">
        <f>IFERROR(VLOOKUP(CONCATENATE(I$1,"-",$A11,"-",$B$19),'times raw'!$A:$B,2,FALSE)/1000,"")</f>
        <v/>
      </c>
      <c r="J11" s="8" t="str">
        <f>IFERROR(VLOOKUP(CONCATENATE(J$1,"-",$A11,"-",$B$19),'times raw'!$A:$B,2,FALSE)/1000,"")</f>
        <v/>
      </c>
      <c r="K11" s="8" t="str">
        <f>IFERROR(VLOOKUP(CONCATENATE(K$1,"-",$A11,"-",$B$19),'times raw'!$A:$B,2,FALSE)/1000,"")</f>
        <v/>
      </c>
      <c r="L11" s="8">
        <f>IFERROR(VLOOKUP(CONCATENATE(L$1,"-",$A11,"-",$B$19),'times raw'!$A:$B,2,FALSE)/1000,"")</f>
        <v>1.0999999999999999E-2</v>
      </c>
    </row>
    <row r="12" spans="1:12">
      <c r="A12" t="s">
        <v>19</v>
      </c>
      <c r="B12" s="8" t="str">
        <f>IFERROR(VLOOKUP(CONCATENATE(B$1,"-",$A12,"-",$B$19),'times raw'!$A:$B,2,FALSE)/1000,"")</f>
        <v/>
      </c>
      <c r="C12" s="8" t="str">
        <f>IFERROR(VLOOKUP(CONCATENATE(C$1,"-",$A12,"-",$B$19),'times raw'!$A:$B,2,FALSE)/1000,"")</f>
        <v/>
      </c>
      <c r="D12" s="8" t="str">
        <f>IFERROR(VLOOKUP(CONCATENATE(D$1,"-",$A12,"-",$B$19),'times raw'!$A:$B,2,FALSE)/1000,"")</f>
        <v/>
      </c>
      <c r="E12" s="8" t="str">
        <f>IFERROR(VLOOKUP(CONCATENATE(E$1,"-",$A12,"-",$B$19),'times raw'!$A:$B,2,FALSE)/1000,"")</f>
        <v/>
      </c>
      <c r="F12" s="8" t="str">
        <f>IFERROR(VLOOKUP(CONCATENATE(F$1,"-",$A12,"-",$B$19),'times raw'!$A:$B,2,FALSE)/1000,"")</f>
        <v/>
      </c>
      <c r="G12" s="8" t="str">
        <f>IFERROR(VLOOKUP(CONCATENATE(G$1,"-",$A12,"-",$B$19),'times raw'!$A:$B,2,FALSE)/1000,"")</f>
        <v/>
      </c>
      <c r="H12" s="8" t="str">
        <f>IFERROR(VLOOKUP(CONCATENATE(H$1,"-",$A12,"-",$B$19),'times raw'!$A:$B,2,FALSE)/1000,"")</f>
        <v/>
      </c>
      <c r="I12" s="8" t="str">
        <f>IFERROR(VLOOKUP(CONCATENATE(I$1,"-",$A12,"-",$B$19),'times raw'!$A:$B,2,FALSE)/1000,"")</f>
        <v/>
      </c>
      <c r="J12" s="8" t="str">
        <f>IFERROR(VLOOKUP(CONCATENATE(J$1,"-",$A12,"-",$B$19),'times raw'!$A:$B,2,FALSE)/1000,"")</f>
        <v/>
      </c>
      <c r="K12" s="8" t="str">
        <f>IFERROR(VLOOKUP(CONCATENATE(K$1,"-",$A12,"-",$B$19),'times raw'!$A:$B,2,FALSE)/1000,"")</f>
        <v/>
      </c>
      <c r="L12" s="8">
        <f>IFERROR(VLOOKUP(CONCATENATE(L$1,"-",$A12,"-",$B$19),'times raw'!$A:$B,2,FALSE)/1000,"")</f>
        <v>7.0000000000000001E-3</v>
      </c>
    </row>
    <row r="13" spans="1:12">
      <c r="A13" t="s">
        <v>20</v>
      </c>
      <c r="B13" s="8" t="str">
        <f>IFERROR(VLOOKUP(CONCATENATE(B$1,"-",$A13,"-",$B$19),'times raw'!$A:$B,2,FALSE)/1000,"")</f>
        <v/>
      </c>
      <c r="C13" s="8" t="str">
        <f>IFERROR(VLOOKUP(CONCATENATE(C$1,"-",$A13,"-",$B$19),'times raw'!$A:$B,2,FALSE)/1000,"")</f>
        <v/>
      </c>
      <c r="D13" s="8" t="str">
        <f>IFERROR(VLOOKUP(CONCATENATE(D$1,"-",$A13,"-",$B$19),'times raw'!$A:$B,2,FALSE)/1000,"")</f>
        <v/>
      </c>
      <c r="E13" s="8" t="str">
        <f>IFERROR(VLOOKUP(CONCATENATE(E$1,"-",$A13,"-",$B$19),'times raw'!$A:$B,2,FALSE)/1000,"")</f>
        <v/>
      </c>
      <c r="F13" s="8" t="str">
        <f>IFERROR(VLOOKUP(CONCATENATE(F$1,"-",$A13,"-",$B$19),'times raw'!$A:$B,2,FALSE)/1000,"")</f>
        <v/>
      </c>
      <c r="G13" s="8" t="str">
        <f>IFERROR(VLOOKUP(CONCATENATE(G$1,"-",$A13,"-",$B$19),'times raw'!$A:$B,2,FALSE)/1000,"")</f>
        <v/>
      </c>
      <c r="H13" s="8" t="str">
        <f>IFERROR(VLOOKUP(CONCATENATE(H$1,"-",$A13,"-",$B$19),'times raw'!$A:$B,2,FALSE)/1000,"")</f>
        <v/>
      </c>
      <c r="I13" s="8" t="str">
        <f>IFERROR(VLOOKUP(CONCATENATE(I$1,"-",$A13,"-",$B$19),'times raw'!$A:$B,2,FALSE)/1000,"")</f>
        <v/>
      </c>
      <c r="J13" s="8" t="str">
        <f>IFERROR(VLOOKUP(CONCATENATE(J$1,"-",$A13,"-",$B$19),'times raw'!$A:$B,2,FALSE)/1000,"")</f>
        <v/>
      </c>
      <c r="K13" s="8" t="str">
        <f>IFERROR(VLOOKUP(CONCATENATE(K$1,"-",$A13,"-",$B$19),'times raw'!$A:$B,2,FALSE)/1000,"")</f>
        <v/>
      </c>
      <c r="L13" s="8">
        <f>IFERROR(VLOOKUP(CONCATENATE(L$1,"-",$A13,"-",$B$19),'times raw'!$A:$B,2,FALSE)/1000,"")</f>
        <v>8.0000000000000002E-3</v>
      </c>
    </row>
    <row r="14" spans="1:12">
      <c r="A14" t="s">
        <v>21</v>
      </c>
      <c r="B14" s="8" t="str">
        <f>IFERROR(VLOOKUP(CONCATENATE(B$1,"-",$A14,"-",$B$19),'times raw'!$A:$B,2,FALSE)/1000,"")</f>
        <v/>
      </c>
      <c r="C14" s="8" t="str">
        <f>IFERROR(VLOOKUP(CONCATENATE(C$1,"-",$A14,"-",$B$19),'times raw'!$A:$B,2,FALSE)/1000,"")</f>
        <v/>
      </c>
      <c r="D14" s="8" t="str">
        <f>IFERROR(VLOOKUP(CONCATENATE(D$1,"-",$A14,"-",$B$19),'times raw'!$A:$B,2,FALSE)/1000,"")</f>
        <v/>
      </c>
      <c r="E14" s="8" t="str">
        <f>IFERROR(VLOOKUP(CONCATENATE(E$1,"-",$A14,"-",$B$19),'times raw'!$A:$B,2,FALSE)/1000,"")</f>
        <v/>
      </c>
      <c r="F14" s="8" t="str">
        <f>IFERROR(VLOOKUP(CONCATENATE(F$1,"-",$A14,"-",$B$19),'times raw'!$A:$B,2,FALSE)/1000,"")</f>
        <v/>
      </c>
      <c r="G14" s="8" t="str">
        <f>IFERROR(VLOOKUP(CONCATENATE(G$1,"-",$A14,"-",$B$19),'times raw'!$A:$B,2,FALSE)/1000,"")</f>
        <v/>
      </c>
      <c r="H14" s="8" t="str">
        <f>IFERROR(VLOOKUP(CONCATENATE(H$1,"-",$A14,"-",$B$19),'times raw'!$A:$B,2,FALSE)/1000,"")</f>
        <v/>
      </c>
      <c r="I14" s="8" t="str">
        <f>IFERROR(VLOOKUP(CONCATENATE(I$1,"-",$A14,"-",$B$19),'times raw'!$A:$B,2,FALSE)/1000,"")</f>
        <v/>
      </c>
      <c r="J14" s="8" t="str">
        <f>IFERROR(VLOOKUP(CONCATENATE(J$1,"-",$A14,"-",$B$19),'times raw'!$A:$B,2,FALSE)/1000,"")</f>
        <v/>
      </c>
      <c r="K14" s="8" t="str">
        <f>IFERROR(VLOOKUP(CONCATENATE(K$1,"-",$A14,"-",$B$19),'times raw'!$A:$B,2,FALSE)/1000,"")</f>
        <v/>
      </c>
      <c r="L14" s="8">
        <f>IFERROR(VLOOKUP(CONCATENATE(L$1,"-",$A14,"-",$B$19),'times raw'!$A:$B,2,FALSE)/1000,"")</f>
        <v>8.9999999999999993E-3</v>
      </c>
    </row>
    <row r="16" spans="1:12">
      <c r="A16" t="s">
        <v>32</v>
      </c>
      <c r="B16">
        <f>COUNT(B2:L14)</f>
        <v>58</v>
      </c>
    </row>
    <row r="17" spans="1:2">
      <c r="A17" t="s">
        <v>33</v>
      </c>
      <c r="B17">
        <f>SUM(B2:L14)</f>
        <v>38.199000000000005</v>
      </c>
    </row>
    <row r="19" spans="1:2">
      <c r="A19" t="s">
        <v>648</v>
      </c>
      <c r="B19" t="s">
        <v>38</v>
      </c>
    </row>
    <row r="21" spans="1:2">
      <c r="A21" t="s">
        <v>644</v>
      </c>
      <c r="B21" s="9">
        <f>MAX(B2:L14)</f>
        <v>17.957999999999998</v>
      </c>
    </row>
    <row r="22" spans="1:2">
      <c r="A22" t="s">
        <v>645</v>
      </c>
      <c r="B22" s="9">
        <f>MIN(B2:L14)</f>
        <v>1E-3</v>
      </c>
    </row>
    <row r="23" spans="1:2">
      <c r="A23" t="s">
        <v>646</v>
      </c>
      <c r="B23" s="9">
        <f>AVERAGE(B2:L14)</f>
        <v>0.65860344827586215</v>
      </c>
    </row>
    <row r="24" spans="1:2">
      <c r="A24" t="s">
        <v>647</v>
      </c>
      <c r="B24" s="9">
        <f>STDEV(B2:L14)</f>
        <v>2.5073624426746259</v>
      </c>
    </row>
  </sheetData>
  <conditionalFormatting sqref="B2:L14">
    <cfRule type="colorScale" priority="1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L24"/>
  <sheetViews>
    <sheetView workbookViewId="0">
      <selection activeCell="B11" sqref="B11"/>
    </sheetView>
  </sheetViews>
  <sheetFormatPr defaultRowHeight="15"/>
  <cols>
    <col min="1" max="1" width="23.42578125" bestFit="1" customWidth="1"/>
    <col min="2" max="2" width="10.7109375" bestFit="1" customWidth="1"/>
  </cols>
  <sheetData>
    <row r="1" spans="1:12">
      <c r="B1" t="s">
        <v>5</v>
      </c>
      <c r="C1" t="s">
        <v>25</v>
      </c>
      <c r="D1" t="s">
        <v>6</v>
      </c>
      <c r="E1" t="s">
        <v>7</v>
      </c>
      <c r="F1" t="s">
        <v>8</v>
      </c>
      <c r="G1" t="s">
        <v>0</v>
      </c>
      <c r="H1" t="s">
        <v>1</v>
      </c>
      <c r="I1" t="s">
        <v>2</v>
      </c>
      <c r="J1" t="s">
        <v>3</v>
      </c>
      <c r="K1" t="s">
        <v>4</v>
      </c>
      <c r="L1" t="s">
        <v>9</v>
      </c>
    </row>
    <row r="2" spans="1:12">
      <c r="A2" t="s">
        <v>10</v>
      </c>
      <c r="B2" s="8" t="str">
        <f>IFERROR(VLOOKUP(CONCATENATE(B$1,"-",$A2,"-",$B$19),'times raw'!$A:$B,2,FALSE)/1000,"")</f>
        <v/>
      </c>
      <c r="C2" s="8" t="str">
        <f>IFERROR(VLOOKUP(CONCATENATE(C$1,"-",$A2,"-",$B$19),'times raw'!$A:$B,2,FALSE)/1000,"")</f>
        <v/>
      </c>
      <c r="D2" s="8" t="str">
        <f>IFERROR(VLOOKUP(CONCATENATE(D$1,"-",$A2,"-",$B$19),'times raw'!$A:$B,2,FALSE)/1000,"")</f>
        <v/>
      </c>
      <c r="E2" s="8">
        <f>IFERROR(VLOOKUP(CONCATENATE(E$1,"-",$A2,"-",$B$19),'times raw'!$A:$B,2,FALSE)/1000,"")</f>
        <v>0.46600000000000003</v>
      </c>
      <c r="F2" s="8" t="str">
        <f>IFERROR(VLOOKUP(CONCATENATE(F$1,"-",$A2,"-",$B$19),'times raw'!$A:$B,2,FALSE)/1000,"")</f>
        <v/>
      </c>
      <c r="G2" s="8" t="str">
        <f>IFERROR(VLOOKUP(CONCATENATE(G$1,"-",$A2,"-",$B$19),'times raw'!$A:$B,2,FALSE)/1000,"")</f>
        <v/>
      </c>
      <c r="H2" s="8" t="str">
        <f>IFERROR(VLOOKUP(CONCATENATE(H$1,"-",$A2,"-",$B$19),'times raw'!$A:$B,2,FALSE)/1000,"")</f>
        <v/>
      </c>
      <c r="I2" s="8">
        <f>IFERROR(VLOOKUP(CONCATENATE(I$1,"-",$A2,"-",$B$19),'times raw'!$A:$B,2,FALSE)/1000,"")</f>
        <v>0</v>
      </c>
      <c r="J2" s="8" t="str">
        <f>IFERROR(VLOOKUP(CONCATENATE(J$1,"-",$A2,"-",$B$19),'times raw'!$A:$B,2,FALSE)/1000,"")</f>
        <v/>
      </c>
      <c r="K2" s="8" t="str">
        <f>IFERROR(VLOOKUP(CONCATENATE(K$1,"-",$A2,"-",$B$19),'times raw'!$A:$B,2,FALSE)/1000,"")</f>
        <v/>
      </c>
      <c r="L2" s="8" t="str">
        <f>IFERROR(VLOOKUP(CONCATENATE(L$1,"-",$A2,"-",$B$19),'times raw'!$A:$B,2,FALSE)/1000,"")</f>
        <v/>
      </c>
    </row>
    <row r="3" spans="1:12">
      <c r="A3" t="s">
        <v>11</v>
      </c>
      <c r="B3" s="8" t="str">
        <f>IFERROR(VLOOKUP(CONCATENATE(B$1,"-",$A3,"-",$B$19),'times raw'!$A:$B,2,FALSE)/1000,"")</f>
        <v/>
      </c>
      <c r="C3" s="8" t="str">
        <f>IFERROR(VLOOKUP(CONCATENATE(C$1,"-",$A3,"-",$B$19),'times raw'!$A:$B,2,FALSE)/1000,"")</f>
        <v/>
      </c>
      <c r="D3" s="8" t="str">
        <f>IFERROR(VLOOKUP(CONCATENATE(D$1,"-",$A3,"-",$B$19),'times raw'!$A:$B,2,FALSE)/1000,"")</f>
        <v/>
      </c>
      <c r="E3" s="8">
        <f>IFERROR(VLOOKUP(CONCATENATE(E$1,"-",$A3,"-",$B$19),'times raw'!$A:$B,2,FALSE)/1000,"")</f>
        <v>3.0449999999999999</v>
      </c>
      <c r="F3" s="8" t="str">
        <f>IFERROR(VLOOKUP(CONCATENATE(F$1,"-",$A3,"-",$B$19),'times raw'!$A:$B,2,FALSE)/1000,"")</f>
        <v/>
      </c>
      <c r="G3" s="8" t="str">
        <f>IFERROR(VLOOKUP(CONCATENATE(G$1,"-",$A3,"-",$B$19),'times raw'!$A:$B,2,FALSE)/1000,"")</f>
        <v/>
      </c>
      <c r="H3" s="8" t="str">
        <f>IFERROR(VLOOKUP(CONCATENATE(H$1,"-",$A3,"-",$B$19),'times raw'!$A:$B,2,FALSE)/1000,"")</f>
        <v/>
      </c>
      <c r="I3" s="8" t="str">
        <f>IFERROR(VLOOKUP(CONCATENATE(I$1,"-",$A3,"-",$B$19),'times raw'!$A:$B,2,FALSE)/1000,"")</f>
        <v/>
      </c>
      <c r="J3" s="8" t="str">
        <f>IFERROR(VLOOKUP(CONCATENATE(J$1,"-",$A3,"-",$B$19),'times raw'!$A:$B,2,FALSE)/1000,"")</f>
        <v/>
      </c>
      <c r="K3" s="8" t="str">
        <f>IFERROR(VLOOKUP(CONCATENATE(K$1,"-",$A3,"-",$B$19),'times raw'!$A:$B,2,FALSE)/1000,"")</f>
        <v/>
      </c>
      <c r="L3" s="8" t="str">
        <f>IFERROR(VLOOKUP(CONCATENATE(L$1,"-",$A3,"-",$B$19),'times raw'!$A:$B,2,FALSE)/1000,"")</f>
        <v/>
      </c>
    </row>
    <row r="4" spans="1:12">
      <c r="A4" t="s">
        <v>12</v>
      </c>
      <c r="B4" s="8">
        <f>IFERROR(VLOOKUP(CONCATENATE(B$1,"-",$A4,"-",$B$19),'times raw'!$A:$B,2,FALSE)/1000,"")</f>
        <v>0</v>
      </c>
      <c r="C4" s="8" t="str">
        <f>IFERROR(VLOOKUP(CONCATENATE(C$1,"-",$A4,"-",$B$19),'times raw'!$A:$B,2,FALSE)/1000,"")</f>
        <v/>
      </c>
      <c r="D4" s="8" t="str">
        <f>IFERROR(VLOOKUP(CONCATENATE(D$1,"-",$A4,"-",$B$19),'times raw'!$A:$B,2,FALSE)/1000,"")</f>
        <v/>
      </c>
      <c r="E4" s="8">
        <f>IFERROR(VLOOKUP(CONCATENATE(E$1,"-",$A4,"-",$B$19),'times raw'!$A:$B,2,FALSE)/1000,"")</f>
        <v>10.993</v>
      </c>
      <c r="F4" s="8">
        <f>IFERROR(VLOOKUP(CONCATENATE(F$1,"-",$A4,"-",$B$19),'times raw'!$A:$B,2,FALSE)/1000,"")</f>
        <v>2.75</v>
      </c>
      <c r="G4" s="8">
        <f>IFERROR(VLOOKUP(CONCATENATE(G$1,"-",$A4,"-",$B$19),'times raw'!$A:$B,2,FALSE)/1000,"")</f>
        <v>0</v>
      </c>
      <c r="H4" s="8">
        <f>IFERROR(VLOOKUP(CONCATENATE(H$1,"-",$A4,"-",$B$19),'times raw'!$A:$B,2,FALSE)/1000,"")</f>
        <v>3.0369999999999999</v>
      </c>
      <c r="I4" s="8">
        <f>IFERROR(VLOOKUP(CONCATENATE(I$1,"-",$A4,"-",$B$19),'times raw'!$A:$B,2,FALSE)/1000,"")</f>
        <v>2.4060000000000001</v>
      </c>
      <c r="J4" s="8">
        <f>IFERROR(VLOOKUP(CONCATENATE(J$1,"-",$A4,"-",$B$19),'times raw'!$A:$B,2,FALSE)/1000,"")</f>
        <v>2.4769999999999999</v>
      </c>
      <c r="K4" s="8">
        <f>IFERROR(VLOOKUP(CONCATENATE(K$1,"-",$A4,"-",$B$19),'times raw'!$A:$B,2,FALSE)/1000,"")</f>
        <v>0</v>
      </c>
      <c r="L4" s="8" t="str">
        <f>IFERROR(VLOOKUP(CONCATENATE(L$1,"-",$A4,"-",$B$19),'times raw'!$A:$B,2,FALSE)/1000,"")</f>
        <v/>
      </c>
    </row>
    <row r="5" spans="1:12">
      <c r="A5" t="s">
        <v>13</v>
      </c>
      <c r="B5" s="8" t="str">
        <f>IFERROR(VLOOKUP(CONCATENATE(B$1,"-",$A5,"-",$B$19),'times raw'!$A:$B,2,FALSE)/1000,"")</f>
        <v/>
      </c>
      <c r="C5" s="8">
        <f>IFERROR(VLOOKUP(CONCATENATE(C$1,"-",$A5,"-",$B$19),'times raw'!$A:$B,2,FALSE)/1000,"")</f>
        <v>496.93400000000003</v>
      </c>
      <c r="D5" s="8">
        <f>IFERROR(VLOOKUP(CONCATENATE(D$1,"-",$A5,"-",$B$19),'times raw'!$A:$B,2,FALSE)/1000,"")</f>
        <v>55.609000000000002</v>
      </c>
      <c r="E5" s="8">
        <f>IFERROR(VLOOKUP(CONCATENATE(E$1,"-",$A5,"-",$B$19),'times raw'!$A:$B,2,FALSE)/1000,"")</f>
        <v>1.381</v>
      </c>
      <c r="F5" s="8">
        <f>IFERROR(VLOOKUP(CONCATENATE(F$1,"-",$A5,"-",$B$19),'times raw'!$A:$B,2,FALSE)/1000,"")</f>
        <v>1.333</v>
      </c>
      <c r="G5" s="8">
        <f>IFERROR(VLOOKUP(CONCATENATE(G$1,"-",$A5,"-",$B$19),'times raw'!$A:$B,2,FALSE)/1000,"")</f>
        <v>0</v>
      </c>
      <c r="H5" s="8">
        <f>IFERROR(VLOOKUP(CONCATENATE(H$1,"-",$A5,"-",$B$19),'times raw'!$A:$B,2,FALSE)/1000,"")</f>
        <v>33.118000000000002</v>
      </c>
      <c r="I5" s="8">
        <f>IFERROR(VLOOKUP(CONCATENATE(I$1,"-",$A5,"-",$B$19),'times raw'!$A:$B,2,FALSE)/1000,"")</f>
        <v>8.27</v>
      </c>
      <c r="J5" s="8">
        <f>IFERROR(VLOOKUP(CONCATENATE(J$1,"-",$A5,"-",$B$19),'times raw'!$A:$B,2,FALSE)/1000,"")</f>
        <v>81.741</v>
      </c>
      <c r="K5" s="8" t="str">
        <f>IFERROR(VLOOKUP(CONCATENATE(K$1,"-",$A5,"-",$B$19),'times raw'!$A:$B,2,FALSE)/1000,"")</f>
        <v/>
      </c>
      <c r="L5" s="8" t="str">
        <f>IFERROR(VLOOKUP(CONCATENATE(L$1,"-",$A5,"-",$B$19),'times raw'!$A:$B,2,FALSE)/1000,"")</f>
        <v/>
      </c>
    </row>
    <row r="6" spans="1:12">
      <c r="A6" t="s">
        <v>14</v>
      </c>
      <c r="B6" s="8" t="str">
        <f>IFERROR(VLOOKUP(CONCATENATE(B$1,"-",$A6,"-",$B$19),'times raw'!$A:$B,2,FALSE)/1000,"")</f>
        <v/>
      </c>
      <c r="C6" s="8">
        <f>IFERROR(VLOOKUP(CONCATENATE(C$1,"-",$A6,"-",$B$19),'times raw'!$A:$B,2,FALSE)/1000,"")</f>
        <v>94.287000000000006</v>
      </c>
      <c r="D6" s="8">
        <f>IFERROR(VLOOKUP(CONCATENATE(D$1,"-",$A6,"-",$B$19),'times raw'!$A:$B,2,FALSE)/1000,"")</f>
        <v>16.986999999999998</v>
      </c>
      <c r="E6" s="8">
        <f>IFERROR(VLOOKUP(CONCATENATE(E$1,"-",$A6,"-",$B$19),'times raw'!$A:$B,2,FALSE)/1000,"")</f>
        <v>0.96099999999999997</v>
      </c>
      <c r="F6" s="8">
        <f>IFERROR(VLOOKUP(CONCATENATE(F$1,"-",$A6,"-",$B$19),'times raw'!$A:$B,2,FALSE)/1000,"")</f>
        <v>0.65500000000000003</v>
      </c>
      <c r="G6" s="8">
        <f>IFERROR(VLOOKUP(CONCATENATE(G$1,"-",$A6,"-",$B$19),'times raw'!$A:$B,2,FALSE)/1000,"")</f>
        <v>0</v>
      </c>
      <c r="H6" s="8">
        <f>IFERROR(VLOOKUP(CONCATENATE(H$1,"-",$A6,"-",$B$19),'times raw'!$A:$B,2,FALSE)/1000,"")</f>
        <v>4.968</v>
      </c>
      <c r="I6" s="8">
        <f>IFERROR(VLOOKUP(CONCATENATE(I$1,"-",$A6,"-",$B$19),'times raw'!$A:$B,2,FALSE)/1000,"")</f>
        <v>2.3260000000000001</v>
      </c>
      <c r="J6" s="8">
        <f>IFERROR(VLOOKUP(CONCATENATE(J$1,"-",$A6,"-",$B$19),'times raw'!$A:$B,2,FALSE)/1000,"")</f>
        <v>32.493000000000002</v>
      </c>
      <c r="K6" s="8" t="str">
        <f>IFERROR(VLOOKUP(CONCATENATE(K$1,"-",$A6,"-",$B$19),'times raw'!$A:$B,2,FALSE)/1000,"")</f>
        <v/>
      </c>
      <c r="L6" s="8" t="str">
        <f>IFERROR(VLOOKUP(CONCATENATE(L$1,"-",$A6,"-",$B$19),'times raw'!$A:$B,2,FALSE)/1000,"")</f>
        <v/>
      </c>
    </row>
    <row r="7" spans="1:12">
      <c r="A7" t="s">
        <v>15</v>
      </c>
      <c r="B7" s="8">
        <f>IFERROR(VLOOKUP(CONCATENATE(B$1,"-",$A7,"-",$B$19),'times raw'!$A:$B,2,FALSE)/1000,"")</f>
        <v>2.395</v>
      </c>
      <c r="C7" s="8">
        <f>IFERROR(VLOOKUP(CONCATENATE(C$1,"-",$A7,"-",$B$19),'times raw'!$A:$B,2,FALSE)/1000,"")</f>
        <v>0</v>
      </c>
      <c r="D7" s="8" t="str">
        <f>IFERROR(VLOOKUP(CONCATENATE(D$1,"-",$A7,"-",$B$19),'times raw'!$A:$B,2,FALSE)/1000,"")</f>
        <v/>
      </c>
      <c r="E7" s="8">
        <f>IFERROR(VLOOKUP(CONCATENATE(E$1,"-",$A7,"-",$B$19),'times raw'!$A:$B,2,FALSE)/1000,"")</f>
        <v>2.9039999999999999</v>
      </c>
      <c r="F7" s="8">
        <f>IFERROR(VLOOKUP(CONCATENATE(F$1,"-",$A7,"-",$B$19),'times raw'!$A:$B,2,FALSE)/1000,"")</f>
        <v>1.718</v>
      </c>
      <c r="G7" s="8">
        <f>IFERROR(VLOOKUP(CONCATENATE(G$1,"-",$A7,"-",$B$19),'times raw'!$A:$B,2,FALSE)/1000,"")</f>
        <v>0</v>
      </c>
      <c r="H7" s="8">
        <f>IFERROR(VLOOKUP(CONCATENATE(H$1,"-",$A7,"-",$B$19),'times raw'!$A:$B,2,FALSE)/1000,"")</f>
        <v>9.6890000000000001</v>
      </c>
      <c r="I7" s="8">
        <f>IFERROR(VLOOKUP(CONCATENATE(I$1,"-",$A7,"-",$B$19),'times raw'!$A:$B,2,FALSE)/1000,"")</f>
        <v>0.89600000000000002</v>
      </c>
      <c r="J7" s="8">
        <f>IFERROR(VLOOKUP(CONCATENATE(J$1,"-",$A7,"-",$B$19),'times raw'!$A:$B,2,FALSE)/1000,"")</f>
        <v>1.093</v>
      </c>
      <c r="K7" s="8">
        <f>IFERROR(VLOOKUP(CONCATENATE(K$1,"-",$A7,"-",$B$19),'times raw'!$A:$B,2,FALSE)/1000,"")</f>
        <v>0.44700000000000001</v>
      </c>
      <c r="L7" s="8" t="str">
        <f>IFERROR(VLOOKUP(CONCATENATE(L$1,"-",$A7,"-",$B$19),'times raw'!$A:$B,2,FALSE)/1000,"")</f>
        <v/>
      </c>
    </row>
    <row r="8" spans="1:12">
      <c r="A8" t="s">
        <v>16</v>
      </c>
      <c r="B8" s="8" t="str">
        <f>IFERROR(VLOOKUP(CONCATENATE(B$1,"-",$A8,"-",$B$19),'times raw'!$A:$B,2,FALSE)/1000,"")</f>
        <v/>
      </c>
      <c r="C8" s="8" t="str">
        <f>IFERROR(VLOOKUP(CONCATENATE(C$1,"-",$A8,"-",$B$19),'times raw'!$A:$B,2,FALSE)/1000,"")</f>
        <v/>
      </c>
      <c r="D8" s="8" t="str">
        <f>IFERROR(VLOOKUP(CONCATENATE(D$1,"-",$A8,"-",$B$19),'times raw'!$A:$B,2,FALSE)/1000,"")</f>
        <v/>
      </c>
      <c r="E8" s="8">
        <f>IFERROR(VLOOKUP(CONCATENATE(E$1,"-",$A8,"-",$B$19),'times raw'!$A:$B,2,FALSE)/1000,"")</f>
        <v>0.88</v>
      </c>
      <c r="F8" s="8" t="str">
        <f>IFERROR(VLOOKUP(CONCATENATE(F$1,"-",$A8,"-",$B$19),'times raw'!$A:$B,2,FALSE)/1000,"")</f>
        <v/>
      </c>
      <c r="G8" s="8" t="str">
        <f>IFERROR(VLOOKUP(CONCATENATE(G$1,"-",$A8,"-",$B$19),'times raw'!$A:$B,2,FALSE)/1000,"")</f>
        <v/>
      </c>
      <c r="H8" s="8" t="str">
        <f>IFERROR(VLOOKUP(CONCATENATE(H$1,"-",$A8,"-",$B$19),'times raw'!$A:$B,2,FALSE)/1000,"")</f>
        <v/>
      </c>
      <c r="I8" s="8">
        <f>IFERROR(VLOOKUP(CONCATENATE(I$1,"-",$A8,"-",$B$19),'times raw'!$A:$B,2,FALSE)/1000,"")</f>
        <v>0</v>
      </c>
      <c r="J8" s="8" t="str">
        <f>IFERROR(VLOOKUP(CONCATENATE(J$1,"-",$A8,"-",$B$19),'times raw'!$A:$B,2,FALSE)/1000,"")</f>
        <v/>
      </c>
      <c r="K8" s="8" t="str">
        <f>IFERROR(VLOOKUP(CONCATENATE(K$1,"-",$A8,"-",$B$19),'times raw'!$A:$B,2,FALSE)/1000,"")</f>
        <v/>
      </c>
      <c r="L8" s="8" t="str">
        <f>IFERROR(VLOOKUP(CONCATENATE(L$1,"-",$A8,"-",$B$19),'times raw'!$A:$B,2,FALSE)/1000,"")</f>
        <v/>
      </c>
    </row>
    <row r="9" spans="1:12">
      <c r="A9" t="s">
        <v>17</v>
      </c>
      <c r="B9" s="8">
        <f>IFERROR(VLOOKUP(CONCATENATE(B$1,"-",$A9,"-",$B$19),'times raw'!$A:$B,2,FALSE)/1000,"")</f>
        <v>3.2909999999999999</v>
      </c>
      <c r="C9" s="8" t="str">
        <f>IFERROR(VLOOKUP(CONCATENATE(C$1,"-",$A9,"-",$B$19),'times raw'!$A:$B,2,FALSE)/1000,"")</f>
        <v/>
      </c>
      <c r="D9" s="8">
        <f>IFERROR(VLOOKUP(CONCATENATE(D$1,"-",$A9,"-",$B$19),'times raw'!$A:$B,2,FALSE)/1000,"")</f>
        <v>0</v>
      </c>
      <c r="E9" s="8">
        <f>IFERROR(VLOOKUP(CONCATENATE(E$1,"-",$A9,"-",$B$19),'times raw'!$A:$B,2,FALSE)/1000,"")</f>
        <v>8.1379999999999999</v>
      </c>
      <c r="F9" s="8">
        <f>IFERROR(VLOOKUP(CONCATENATE(F$1,"-",$A9,"-",$B$19),'times raw'!$A:$B,2,FALSE)/1000,"")</f>
        <v>0</v>
      </c>
      <c r="G9" s="8">
        <f>IFERROR(VLOOKUP(CONCATENATE(G$1,"-",$A9,"-",$B$19),'times raw'!$A:$B,2,FALSE)/1000,"")</f>
        <v>0</v>
      </c>
      <c r="H9" s="8">
        <f>IFERROR(VLOOKUP(CONCATENATE(H$1,"-",$A9,"-",$B$19),'times raw'!$A:$B,2,FALSE)/1000,"")</f>
        <v>15.37</v>
      </c>
      <c r="I9" s="8">
        <f>IFERROR(VLOOKUP(CONCATENATE(I$1,"-",$A9,"-",$B$19),'times raw'!$A:$B,2,FALSE)/1000,"")</f>
        <v>0</v>
      </c>
      <c r="J9" s="8">
        <f>IFERROR(VLOOKUP(CONCATENATE(J$1,"-",$A9,"-",$B$19),'times raw'!$A:$B,2,FALSE)/1000,"")</f>
        <v>11.177</v>
      </c>
      <c r="K9" s="8">
        <f>IFERROR(VLOOKUP(CONCATENATE(K$1,"-",$A9,"-",$B$19),'times raw'!$A:$B,2,FALSE)/1000,"")</f>
        <v>0</v>
      </c>
      <c r="L9" s="8" t="str">
        <f>IFERROR(VLOOKUP(CONCATENATE(L$1,"-",$A9,"-",$B$19),'times raw'!$A:$B,2,FALSE)/1000,"")</f>
        <v/>
      </c>
    </row>
    <row r="10" spans="1:12">
      <c r="A10" t="s">
        <v>22</v>
      </c>
      <c r="B10" s="8" t="str">
        <f>IFERROR(VLOOKUP(CONCATENATE(B$1,"-",$A10,"-",$B$19),'times raw'!$A:$B,2,FALSE)/1000,"")</f>
        <v/>
      </c>
      <c r="C10" s="8">
        <f>IFERROR(VLOOKUP(CONCATENATE(C$1,"-",$A10,"-",$B$19),'times raw'!$A:$B,2,FALSE)/1000,"")</f>
        <v>10.14</v>
      </c>
      <c r="D10" s="8" t="str">
        <f>IFERROR(VLOOKUP(CONCATENATE(D$1,"-",$A10,"-",$B$19),'times raw'!$A:$B,2,FALSE)/1000,"")</f>
        <v/>
      </c>
      <c r="E10" s="8">
        <f>IFERROR(VLOOKUP(CONCATENATE(E$1,"-",$A10,"-",$B$19),'times raw'!$A:$B,2,FALSE)/1000,"")</f>
        <v>0.29799999999999999</v>
      </c>
      <c r="F10" s="8">
        <f>IFERROR(VLOOKUP(CONCATENATE(F$1,"-",$A10,"-",$B$19),'times raw'!$A:$B,2,FALSE)/1000,"")</f>
        <v>0</v>
      </c>
      <c r="G10" s="8">
        <f>IFERROR(VLOOKUP(CONCATENATE(G$1,"-",$A10,"-",$B$19),'times raw'!$A:$B,2,FALSE)/1000,"")</f>
        <v>0</v>
      </c>
      <c r="H10" s="8" t="str">
        <f>IFERROR(VLOOKUP(CONCATENATE(H$1,"-",$A10,"-",$B$19),'times raw'!$A:$B,2,FALSE)/1000,"")</f>
        <v/>
      </c>
      <c r="I10" s="8">
        <f>IFERROR(VLOOKUP(CONCATENATE(I$1,"-",$A10,"-",$B$19),'times raw'!$A:$B,2,FALSE)/1000,"")</f>
        <v>0</v>
      </c>
      <c r="J10" s="8">
        <f>IFERROR(VLOOKUP(CONCATENATE(J$1,"-",$A10,"-",$B$19),'times raw'!$A:$B,2,FALSE)/1000,"")</f>
        <v>0</v>
      </c>
      <c r="K10" s="8">
        <f>IFERROR(VLOOKUP(CONCATENATE(K$1,"-",$A10,"-",$B$19),'times raw'!$A:$B,2,FALSE)/1000,"")</f>
        <v>0</v>
      </c>
      <c r="L10" s="8" t="str">
        <f>IFERROR(VLOOKUP(CONCATENATE(L$1,"-",$A10,"-",$B$19),'times raw'!$A:$B,2,FALSE)/1000,"")</f>
        <v/>
      </c>
    </row>
    <row r="11" spans="1:12">
      <c r="A11" t="s">
        <v>18</v>
      </c>
      <c r="B11" s="8" t="str">
        <f>IFERROR(VLOOKUP(CONCATENATE(B$1,"-",$A11,"-",$B$19),'times raw'!$A:$B,2,FALSE)/1000,"")</f>
        <v/>
      </c>
      <c r="C11" s="8" t="str">
        <f>IFERROR(VLOOKUP(CONCATENATE(C$1,"-",$A11,"-",$B$19),'times raw'!$A:$B,2,FALSE)/1000,"")</f>
        <v/>
      </c>
      <c r="D11" s="8" t="str">
        <f>IFERROR(VLOOKUP(CONCATENATE(D$1,"-",$A11,"-",$B$19),'times raw'!$A:$B,2,FALSE)/1000,"")</f>
        <v/>
      </c>
      <c r="E11" s="8" t="str">
        <f>IFERROR(VLOOKUP(CONCATENATE(E$1,"-",$A11,"-",$B$19),'times raw'!$A:$B,2,FALSE)/1000,"")</f>
        <v/>
      </c>
      <c r="F11" s="8" t="str">
        <f>IFERROR(VLOOKUP(CONCATENATE(F$1,"-",$A11,"-",$B$19),'times raw'!$A:$B,2,FALSE)/1000,"")</f>
        <v/>
      </c>
      <c r="G11" s="8" t="str">
        <f>IFERROR(VLOOKUP(CONCATENATE(G$1,"-",$A11,"-",$B$19),'times raw'!$A:$B,2,FALSE)/1000,"")</f>
        <v/>
      </c>
      <c r="H11" s="8" t="str">
        <f>IFERROR(VLOOKUP(CONCATENATE(H$1,"-",$A11,"-",$B$19),'times raw'!$A:$B,2,FALSE)/1000,"")</f>
        <v/>
      </c>
      <c r="I11" s="8" t="str">
        <f>IFERROR(VLOOKUP(CONCATENATE(I$1,"-",$A11,"-",$B$19),'times raw'!$A:$B,2,FALSE)/1000,"")</f>
        <v/>
      </c>
      <c r="J11" s="8" t="str">
        <f>IFERROR(VLOOKUP(CONCATENATE(J$1,"-",$A11,"-",$B$19),'times raw'!$A:$B,2,FALSE)/1000,"")</f>
        <v/>
      </c>
      <c r="K11" s="8" t="str">
        <f>IFERROR(VLOOKUP(CONCATENATE(K$1,"-",$A11,"-",$B$19),'times raw'!$A:$B,2,FALSE)/1000,"")</f>
        <v/>
      </c>
      <c r="L11" s="8">
        <f>IFERROR(VLOOKUP(CONCATENATE(L$1,"-",$A11,"-",$B$19),'times raw'!$A:$B,2,FALSE)/1000,"")</f>
        <v>0.20599999999999999</v>
      </c>
    </row>
    <row r="12" spans="1:12">
      <c r="A12" t="s">
        <v>19</v>
      </c>
      <c r="B12" s="8" t="str">
        <f>IFERROR(VLOOKUP(CONCATENATE(B$1,"-",$A12,"-",$B$19),'times raw'!$A:$B,2,FALSE)/1000,"")</f>
        <v/>
      </c>
      <c r="C12" s="8" t="str">
        <f>IFERROR(VLOOKUP(CONCATENATE(C$1,"-",$A12,"-",$B$19),'times raw'!$A:$B,2,FALSE)/1000,"")</f>
        <v/>
      </c>
      <c r="D12" s="8" t="str">
        <f>IFERROR(VLOOKUP(CONCATENATE(D$1,"-",$A12,"-",$B$19),'times raw'!$A:$B,2,FALSE)/1000,"")</f>
        <v/>
      </c>
      <c r="E12" s="8" t="str">
        <f>IFERROR(VLOOKUP(CONCATENATE(E$1,"-",$A12,"-",$B$19),'times raw'!$A:$B,2,FALSE)/1000,"")</f>
        <v/>
      </c>
      <c r="F12" s="8" t="str">
        <f>IFERROR(VLOOKUP(CONCATENATE(F$1,"-",$A12,"-",$B$19),'times raw'!$A:$B,2,FALSE)/1000,"")</f>
        <v/>
      </c>
      <c r="G12" s="8" t="str">
        <f>IFERROR(VLOOKUP(CONCATENATE(G$1,"-",$A12,"-",$B$19),'times raw'!$A:$B,2,FALSE)/1000,"")</f>
        <v/>
      </c>
      <c r="H12" s="8" t="str">
        <f>IFERROR(VLOOKUP(CONCATENATE(H$1,"-",$A12,"-",$B$19),'times raw'!$A:$B,2,FALSE)/1000,"")</f>
        <v/>
      </c>
      <c r="I12" s="8" t="str">
        <f>IFERROR(VLOOKUP(CONCATENATE(I$1,"-",$A12,"-",$B$19),'times raw'!$A:$B,2,FALSE)/1000,"")</f>
        <v/>
      </c>
      <c r="J12" s="8" t="str">
        <f>IFERROR(VLOOKUP(CONCATENATE(J$1,"-",$A12,"-",$B$19),'times raw'!$A:$B,2,FALSE)/1000,"")</f>
        <v/>
      </c>
      <c r="K12" s="8" t="str">
        <f>IFERROR(VLOOKUP(CONCATENATE(K$1,"-",$A12,"-",$B$19),'times raw'!$A:$B,2,FALSE)/1000,"")</f>
        <v/>
      </c>
      <c r="L12" s="8">
        <f>IFERROR(VLOOKUP(CONCATENATE(L$1,"-",$A12,"-",$B$19),'times raw'!$A:$B,2,FALSE)/1000,"")</f>
        <v>0.155</v>
      </c>
    </row>
    <row r="13" spans="1:12">
      <c r="A13" t="s">
        <v>20</v>
      </c>
      <c r="B13" s="8" t="str">
        <f>IFERROR(VLOOKUP(CONCATENATE(B$1,"-",$A13,"-",$B$19),'times raw'!$A:$B,2,FALSE)/1000,"")</f>
        <v/>
      </c>
      <c r="C13" s="8" t="str">
        <f>IFERROR(VLOOKUP(CONCATENATE(C$1,"-",$A13,"-",$B$19),'times raw'!$A:$B,2,FALSE)/1000,"")</f>
        <v/>
      </c>
      <c r="D13" s="8" t="str">
        <f>IFERROR(VLOOKUP(CONCATENATE(D$1,"-",$A13,"-",$B$19),'times raw'!$A:$B,2,FALSE)/1000,"")</f>
        <v/>
      </c>
      <c r="E13" s="8" t="str">
        <f>IFERROR(VLOOKUP(CONCATENATE(E$1,"-",$A13,"-",$B$19),'times raw'!$A:$B,2,FALSE)/1000,"")</f>
        <v/>
      </c>
      <c r="F13" s="8" t="str">
        <f>IFERROR(VLOOKUP(CONCATENATE(F$1,"-",$A13,"-",$B$19),'times raw'!$A:$B,2,FALSE)/1000,"")</f>
        <v/>
      </c>
      <c r="G13" s="8" t="str">
        <f>IFERROR(VLOOKUP(CONCATENATE(G$1,"-",$A13,"-",$B$19),'times raw'!$A:$B,2,FALSE)/1000,"")</f>
        <v/>
      </c>
      <c r="H13" s="8" t="str">
        <f>IFERROR(VLOOKUP(CONCATENATE(H$1,"-",$A13,"-",$B$19),'times raw'!$A:$B,2,FALSE)/1000,"")</f>
        <v/>
      </c>
      <c r="I13" s="8" t="str">
        <f>IFERROR(VLOOKUP(CONCATENATE(I$1,"-",$A13,"-",$B$19),'times raw'!$A:$B,2,FALSE)/1000,"")</f>
        <v/>
      </c>
      <c r="J13" s="8" t="str">
        <f>IFERROR(VLOOKUP(CONCATENATE(J$1,"-",$A13,"-",$B$19),'times raw'!$A:$B,2,FALSE)/1000,"")</f>
        <v/>
      </c>
      <c r="K13" s="8" t="str">
        <f>IFERROR(VLOOKUP(CONCATENATE(K$1,"-",$A13,"-",$B$19),'times raw'!$A:$B,2,FALSE)/1000,"")</f>
        <v/>
      </c>
      <c r="L13" s="8">
        <f>IFERROR(VLOOKUP(CONCATENATE(L$1,"-",$A13,"-",$B$19),'times raw'!$A:$B,2,FALSE)/1000,"")</f>
        <v>0.17599999999999999</v>
      </c>
    </row>
    <row r="14" spans="1:12">
      <c r="A14" t="s">
        <v>21</v>
      </c>
      <c r="B14" s="8" t="str">
        <f>IFERROR(VLOOKUP(CONCATENATE(B$1,"-",$A14,"-",$B$19),'times raw'!$A:$B,2,FALSE)/1000,"")</f>
        <v/>
      </c>
      <c r="C14" s="8" t="str">
        <f>IFERROR(VLOOKUP(CONCATENATE(C$1,"-",$A14,"-",$B$19),'times raw'!$A:$B,2,FALSE)/1000,"")</f>
        <v/>
      </c>
      <c r="D14" s="8" t="str">
        <f>IFERROR(VLOOKUP(CONCATENATE(D$1,"-",$A14,"-",$B$19),'times raw'!$A:$B,2,FALSE)/1000,"")</f>
        <v/>
      </c>
      <c r="E14" s="8" t="str">
        <f>IFERROR(VLOOKUP(CONCATENATE(E$1,"-",$A14,"-",$B$19),'times raw'!$A:$B,2,FALSE)/1000,"")</f>
        <v/>
      </c>
      <c r="F14" s="8" t="str">
        <f>IFERROR(VLOOKUP(CONCATENATE(F$1,"-",$A14,"-",$B$19),'times raw'!$A:$B,2,FALSE)/1000,"")</f>
        <v/>
      </c>
      <c r="G14" s="8" t="str">
        <f>IFERROR(VLOOKUP(CONCATENATE(G$1,"-",$A14,"-",$B$19),'times raw'!$A:$B,2,FALSE)/1000,"")</f>
        <v/>
      </c>
      <c r="H14" s="8" t="str">
        <f>IFERROR(VLOOKUP(CONCATENATE(H$1,"-",$A14,"-",$B$19),'times raw'!$A:$B,2,FALSE)/1000,"")</f>
        <v/>
      </c>
      <c r="I14" s="8" t="str">
        <f>IFERROR(VLOOKUP(CONCATENATE(I$1,"-",$A14,"-",$B$19),'times raw'!$A:$B,2,FALSE)/1000,"")</f>
        <v/>
      </c>
      <c r="J14" s="8" t="str">
        <f>IFERROR(VLOOKUP(CONCATENATE(J$1,"-",$A14,"-",$B$19),'times raw'!$A:$B,2,FALSE)/1000,"")</f>
        <v/>
      </c>
      <c r="K14" s="8" t="str">
        <f>IFERROR(VLOOKUP(CONCATENATE(K$1,"-",$A14,"-",$B$19),'times raw'!$A:$B,2,FALSE)/1000,"")</f>
        <v/>
      </c>
      <c r="L14" s="8">
        <f>IFERROR(VLOOKUP(CONCATENATE(L$1,"-",$A14,"-",$B$19),'times raw'!$A:$B,2,FALSE)/1000,"")</f>
        <v>0.189</v>
      </c>
    </row>
    <row r="16" spans="1:12">
      <c r="A16" t="s">
        <v>32</v>
      </c>
      <c r="B16">
        <f>COUNT(B2:L14)</f>
        <v>58</v>
      </c>
    </row>
    <row r="17" spans="1:2">
      <c r="A17" t="s">
        <v>33</v>
      </c>
      <c r="B17">
        <f>SUM(B2:L14)</f>
        <v>925.399</v>
      </c>
    </row>
    <row r="19" spans="1:2">
      <c r="A19" t="s">
        <v>648</v>
      </c>
      <c r="B19" t="s">
        <v>42</v>
      </c>
    </row>
    <row r="21" spans="1:2">
      <c r="A21" t="s">
        <v>644</v>
      </c>
      <c r="B21" s="9">
        <f>MAX(B2:L14)</f>
        <v>496.93400000000003</v>
      </c>
    </row>
    <row r="22" spans="1:2">
      <c r="A22" t="s">
        <v>645</v>
      </c>
      <c r="B22" s="9">
        <f>MIN(B2:L14)</f>
        <v>0</v>
      </c>
    </row>
    <row r="23" spans="1:2">
      <c r="A23" t="s">
        <v>646</v>
      </c>
      <c r="B23" s="9">
        <f>AVERAGE(B2:L14)</f>
        <v>15.955155172413793</v>
      </c>
    </row>
    <row r="24" spans="1:2">
      <c r="A24" t="s">
        <v>647</v>
      </c>
      <c r="B24" s="9">
        <f>STDEV(B2:L14)</f>
        <v>66.780795921603598</v>
      </c>
    </row>
  </sheetData>
  <conditionalFormatting sqref="B2:L14">
    <cfRule type="colorScale" priority="1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L24"/>
  <sheetViews>
    <sheetView workbookViewId="0">
      <selection activeCell="A25" sqref="A25"/>
    </sheetView>
  </sheetViews>
  <sheetFormatPr defaultRowHeight="15"/>
  <cols>
    <col min="1" max="1" width="23.42578125" bestFit="1" customWidth="1"/>
    <col min="2" max="2" width="10.7109375" bestFit="1" customWidth="1"/>
  </cols>
  <sheetData>
    <row r="1" spans="1:12">
      <c r="B1" t="s">
        <v>5</v>
      </c>
      <c r="C1" t="s">
        <v>25</v>
      </c>
      <c r="D1" t="s">
        <v>6</v>
      </c>
      <c r="E1" t="s">
        <v>7</v>
      </c>
      <c r="F1" t="s">
        <v>8</v>
      </c>
      <c r="G1" t="s">
        <v>0</v>
      </c>
      <c r="H1" t="s">
        <v>1</v>
      </c>
      <c r="I1" t="s">
        <v>2</v>
      </c>
      <c r="J1" t="s">
        <v>3</v>
      </c>
      <c r="K1" t="s">
        <v>4</v>
      </c>
      <c r="L1" t="s">
        <v>9</v>
      </c>
    </row>
    <row r="2" spans="1:12">
      <c r="A2" t="s">
        <v>10</v>
      </c>
      <c r="B2" s="8" t="str">
        <f>IFERROR(VLOOKUP(CONCATENATE(B$1,"-",$A2,"-",$B$19),'times raw'!$A:$B,2,FALSE)/1000,"")</f>
        <v/>
      </c>
      <c r="C2" s="8" t="str">
        <f>IFERROR(VLOOKUP(CONCATENATE(C$1,"-",$A2,"-",$B$19),'times raw'!$A:$B,2,FALSE)/1000,"")</f>
        <v/>
      </c>
      <c r="D2" s="8" t="str">
        <f>IFERROR(VLOOKUP(CONCATENATE(D$1,"-",$A2,"-",$B$19),'times raw'!$A:$B,2,FALSE)/1000,"")</f>
        <v/>
      </c>
      <c r="E2" s="8">
        <f>IFERROR(VLOOKUP(CONCATENATE(E$1,"-",$A2,"-",$B$19),'times raw'!$A:$B,2,FALSE)/1000,"")</f>
        <v>203.155</v>
      </c>
      <c r="F2" s="8" t="str">
        <f>IFERROR(VLOOKUP(CONCATENATE(F$1,"-",$A2,"-",$B$19),'times raw'!$A:$B,2,FALSE)/1000,"")</f>
        <v/>
      </c>
      <c r="G2" s="8" t="str">
        <f>IFERROR(VLOOKUP(CONCATENATE(G$1,"-",$A2,"-",$B$19),'times raw'!$A:$B,2,FALSE)/1000,"")</f>
        <v/>
      </c>
      <c r="H2" s="8" t="str">
        <f>IFERROR(VLOOKUP(CONCATENATE(H$1,"-",$A2,"-",$B$19),'times raw'!$A:$B,2,FALSE)/1000,"")</f>
        <v/>
      </c>
      <c r="I2" s="8">
        <f>IFERROR(VLOOKUP(CONCATENATE(I$1,"-",$A2,"-",$B$19),'times raw'!$A:$B,2,FALSE)/1000,"")</f>
        <v>179.072</v>
      </c>
      <c r="J2" s="8" t="str">
        <f>IFERROR(VLOOKUP(CONCATENATE(J$1,"-",$A2,"-",$B$19),'times raw'!$A:$B,2,FALSE)/1000,"")</f>
        <v/>
      </c>
      <c r="K2" s="8" t="str">
        <f>IFERROR(VLOOKUP(CONCATENATE(K$1,"-",$A2,"-",$B$19),'times raw'!$A:$B,2,FALSE)/1000,"")</f>
        <v/>
      </c>
      <c r="L2" s="8" t="str">
        <f>IFERROR(VLOOKUP(CONCATENATE(L$1,"-",$A2,"-",$B$19),'times raw'!$A:$B,2,FALSE)/1000,"")</f>
        <v/>
      </c>
    </row>
    <row r="3" spans="1:12">
      <c r="A3" t="s">
        <v>11</v>
      </c>
      <c r="B3" s="8" t="str">
        <f>IFERROR(VLOOKUP(CONCATENATE(B$1,"-",$A3,"-",$B$19),'times raw'!$A:$B,2,FALSE)/1000,"")</f>
        <v/>
      </c>
      <c r="C3" s="8" t="str">
        <f>IFERROR(VLOOKUP(CONCATENATE(C$1,"-",$A3,"-",$B$19),'times raw'!$A:$B,2,FALSE)/1000,"")</f>
        <v/>
      </c>
      <c r="D3" s="8" t="str">
        <f>IFERROR(VLOOKUP(CONCATENATE(D$1,"-",$A3,"-",$B$19),'times raw'!$A:$B,2,FALSE)/1000,"")</f>
        <v/>
      </c>
      <c r="E3" s="8">
        <f>IFERROR(VLOOKUP(CONCATENATE(E$1,"-",$A3,"-",$B$19),'times raw'!$A:$B,2,FALSE)/1000,"")</f>
        <v>205.12</v>
      </c>
      <c r="F3" s="8" t="str">
        <f>IFERROR(VLOOKUP(CONCATENATE(F$1,"-",$A3,"-",$B$19),'times raw'!$A:$B,2,FALSE)/1000,"")</f>
        <v/>
      </c>
      <c r="G3" s="8" t="str">
        <f>IFERROR(VLOOKUP(CONCATENATE(G$1,"-",$A3,"-",$B$19),'times raw'!$A:$B,2,FALSE)/1000,"")</f>
        <v/>
      </c>
      <c r="H3" s="8" t="str">
        <f>IFERROR(VLOOKUP(CONCATENATE(H$1,"-",$A3,"-",$B$19),'times raw'!$A:$B,2,FALSE)/1000,"")</f>
        <v/>
      </c>
      <c r="I3" s="8" t="str">
        <f>IFERROR(VLOOKUP(CONCATENATE(I$1,"-",$A3,"-",$B$19),'times raw'!$A:$B,2,FALSE)/1000,"")</f>
        <v/>
      </c>
      <c r="J3" s="8" t="str">
        <f>IFERROR(VLOOKUP(CONCATENATE(J$1,"-",$A3,"-",$B$19),'times raw'!$A:$B,2,FALSE)/1000,"")</f>
        <v/>
      </c>
      <c r="K3" s="8" t="str">
        <f>IFERROR(VLOOKUP(CONCATENATE(K$1,"-",$A3,"-",$B$19),'times raw'!$A:$B,2,FALSE)/1000,"")</f>
        <v/>
      </c>
      <c r="L3" s="8" t="str">
        <f>IFERROR(VLOOKUP(CONCATENATE(L$1,"-",$A3,"-",$B$19),'times raw'!$A:$B,2,FALSE)/1000,"")</f>
        <v/>
      </c>
    </row>
    <row r="4" spans="1:12">
      <c r="A4" t="s">
        <v>12</v>
      </c>
      <c r="B4" s="8">
        <f>IFERROR(VLOOKUP(CONCATENATE(B$1,"-",$A4,"-",$B$19),'times raw'!$A:$B,2,FALSE)/1000,"")</f>
        <v>252.13300000000001</v>
      </c>
      <c r="C4" s="8" t="str">
        <f>IFERROR(VLOOKUP(CONCATENATE(C$1,"-",$A4,"-",$B$19),'times raw'!$A:$B,2,FALSE)/1000,"")</f>
        <v/>
      </c>
      <c r="D4" s="8" t="str">
        <f>IFERROR(VLOOKUP(CONCATENATE(D$1,"-",$A4,"-",$B$19),'times raw'!$A:$B,2,FALSE)/1000,"")</f>
        <v/>
      </c>
      <c r="E4" s="8">
        <f>IFERROR(VLOOKUP(CONCATENATE(E$1,"-",$A4,"-",$B$19),'times raw'!$A:$B,2,FALSE)/1000,"")</f>
        <v>211.31899999999999</v>
      </c>
      <c r="F4" s="8">
        <f>IFERROR(VLOOKUP(CONCATENATE(F$1,"-",$A4,"-",$B$19),'times raw'!$A:$B,2,FALSE)/1000,"")</f>
        <v>595.54100000000005</v>
      </c>
      <c r="G4" s="8">
        <f>IFERROR(VLOOKUP(CONCATENATE(G$1,"-",$A4,"-",$B$19),'times raw'!$A:$B,2,FALSE)/1000,"")</f>
        <v>337.09899999999999</v>
      </c>
      <c r="H4" s="8">
        <f>IFERROR(VLOOKUP(CONCATENATE(H$1,"-",$A4,"-",$B$19),'times raw'!$A:$B,2,FALSE)/1000,"")</f>
        <v>598.60699999999997</v>
      </c>
      <c r="I4" s="8">
        <f>IFERROR(VLOOKUP(CONCATENATE(I$1,"-",$A4,"-",$B$19),'times raw'!$A:$B,2,FALSE)/1000,"")</f>
        <v>175.404</v>
      </c>
      <c r="J4" s="8">
        <f>IFERROR(VLOOKUP(CONCATENATE(J$1,"-",$A4,"-",$B$19),'times raw'!$A:$B,2,FALSE)/1000,"")</f>
        <v>314.18099999999998</v>
      </c>
      <c r="K4" s="8">
        <f>IFERROR(VLOOKUP(CONCATENATE(K$1,"-",$A4,"-",$B$19),'times raw'!$A:$B,2,FALSE)/1000,"")</f>
        <v>330.76299999999998</v>
      </c>
      <c r="L4" s="8" t="str">
        <f>IFERROR(VLOOKUP(CONCATENATE(L$1,"-",$A4,"-",$B$19),'times raw'!$A:$B,2,FALSE)/1000,"")</f>
        <v/>
      </c>
    </row>
    <row r="5" spans="1:12">
      <c r="A5" t="s">
        <v>13</v>
      </c>
      <c r="B5" s="8" t="str">
        <f>IFERROR(VLOOKUP(CONCATENATE(B$1,"-",$A5,"-",$B$19),'times raw'!$A:$B,2,FALSE)/1000,"")</f>
        <v/>
      </c>
      <c r="C5" s="8">
        <f>IFERROR(VLOOKUP(CONCATENATE(C$1,"-",$A5,"-",$B$19),'times raw'!$A:$B,2,FALSE)/1000,"")</f>
        <v>1251.396</v>
      </c>
      <c r="D5" s="8">
        <f>IFERROR(VLOOKUP(CONCATENATE(D$1,"-",$A5,"-",$B$19),'times raw'!$A:$B,2,FALSE)/1000,"")</f>
        <v>553.99099999999999</v>
      </c>
      <c r="E5" s="8">
        <f>IFERROR(VLOOKUP(CONCATENATE(E$1,"-",$A5,"-",$B$19),'times raw'!$A:$B,2,FALSE)/1000,"")</f>
        <v>202.30199999999999</v>
      </c>
      <c r="F5" s="8">
        <f>IFERROR(VLOOKUP(CONCATENATE(F$1,"-",$A5,"-",$B$19),'times raw'!$A:$B,2,FALSE)/1000,"")</f>
        <v>608.84900000000005</v>
      </c>
      <c r="G5" s="8">
        <f>IFERROR(VLOOKUP(CONCATENATE(G$1,"-",$A5,"-",$B$19),'times raw'!$A:$B,2,FALSE)/1000,"")</f>
        <v>343.87900000000002</v>
      </c>
      <c r="H5" s="8">
        <f>IFERROR(VLOOKUP(CONCATENATE(H$1,"-",$A5,"-",$B$19),'times raw'!$A:$B,2,FALSE)/1000,"")</f>
        <v>772.53300000000002</v>
      </c>
      <c r="I5" s="8">
        <f>IFERROR(VLOOKUP(CONCATENATE(I$1,"-",$A5,"-",$B$19),'times raw'!$A:$B,2,FALSE)/1000,"")</f>
        <v>202.959</v>
      </c>
      <c r="J5" s="8">
        <f>IFERROR(VLOOKUP(CONCATENATE(J$1,"-",$A5,"-",$B$19),'times raw'!$A:$B,2,FALSE)/1000,"")</f>
        <v>591.55899999999997</v>
      </c>
      <c r="K5" s="8" t="str">
        <f>IFERROR(VLOOKUP(CONCATENATE(K$1,"-",$A5,"-",$B$19),'times raw'!$A:$B,2,FALSE)/1000,"")</f>
        <v/>
      </c>
      <c r="L5" s="8" t="str">
        <f>IFERROR(VLOOKUP(CONCATENATE(L$1,"-",$A5,"-",$B$19),'times raw'!$A:$B,2,FALSE)/1000,"")</f>
        <v/>
      </c>
    </row>
    <row r="6" spans="1:12">
      <c r="A6" t="s">
        <v>14</v>
      </c>
      <c r="B6" s="8" t="str">
        <f>IFERROR(VLOOKUP(CONCATENATE(B$1,"-",$A6,"-",$B$19),'times raw'!$A:$B,2,FALSE)/1000,"")</f>
        <v/>
      </c>
      <c r="C6" s="8">
        <f>IFERROR(VLOOKUP(CONCATENATE(C$1,"-",$A6,"-",$B$19),'times raw'!$A:$B,2,FALSE)/1000,"")</f>
        <v>436.91500000000002</v>
      </c>
      <c r="D6" s="8">
        <f>IFERROR(VLOOKUP(CONCATENATE(D$1,"-",$A6,"-",$B$19),'times raw'!$A:$B,2,FALSE)/1000,"")</f>
        <v>466.27600000000001</v>
      </c>
      <c r="E6" s="8">
        <f>IFERROR(VLOOKUP(CONCATENATE(E$1,"-",$A6,"-",$B$19),'times raw'!$A:$B,2,FALSE)/1000,"")</f>
        <v>179.93299999999999</v>
      </c>
      <c r="F6" s="8">
        <f>IFERROR(VLOOKUP(CONCATENATE(F$1,"-",$A6,"-",$B$19),'times raw'!$A:$B,2,FALSE)/1000,"")</f>
        <v>571.96100000000001</v>
      </c>
      <c r="G6" s="8">
        <f>IFERROR(VLOOKUP(CONCATENATE(G$1,"-",$A6,"-",$B$19),'times raw'!$A:$B,2,FALSE)/1000,"")</f>
        <v>354.79399999999998</v>
      </c>
      <c r="H6" s="8">
        <f>IFERROR(VLOOKUP(CONCATENATE(H$1,"-",$A6,"-",$B$19),'times raw'!$A:$B,2,FALSE)/1000,"")</f>
        <v>518.72500000000002</v>
      </c>
      <c r="I6" s="8">
        <f>IFERROR(VLOOKUP(CONCATENATE(I$1,"-",$A6,"-",$B$19),'times raw'!$A:$B,2,FALSE)/1000,"")</f>
        <v>167.62700000000001</v>
      </c>
      <c r="J6" s="8">
        <f>IFERROR(VLOOKUP(CONCATENATE(J$1,"-",$A6,"-",$B$19),'times raw'!$A:$B,2,FALSE)/1000,"")</f>
        <v>399.255</v>
      </c>
      <c r="K6" s="8" t="str">
        <f>IFERROR(VLOOKUP(CONCATENATE(K$1,"-",$A6,"-",$B$19),'times raw'!$A:$B,2,FALSE)/1000,"")</f>
        <v/>
      </c>
      <c r="L6" s="8" t="str">
        <f>IFERROR(VLOOKUP(CONCATENATE(L$1,"-",$A6,"-",$B$19),'times raw'!$A:$B,2,FALSE)/1000,"")</f>
        <v/>
      </c>
    </row>
    <row r="7" spans="1:12">
      <c r="A7" t="s">
        <v>15</v>
      </c>
      <c r="B7" s="8">
        <f>IFERROR(VLOOKUP(CONCATENATE(B$1,"-",$A7,"-",$B$19),'times raw'!$A:$B,2,FALSE)/1000,"")</f>
        <v>222.417</v>
      </c>
      <c r="C7" s="8">
        <f>IFERROR(VLOOKUP(CONCATENATE(C$1,"-",$A7,"-",$B$19),'times raw'!$A:$B,2,FALSE)/1000,"")</f>
        <v>218.696</v>
      </c>
      <c r="D7" s="8" t="str">
        <f>IFERROR(VLOOKUP(CONCATENATE(D$1,"-",$A7,"-",$B$19),'times raw'!$A:$B,2,FALSE)/1000,"")</f>
        <v/>
      </c>
      <c r="E7" s="8">
        <f>IFERROR(VLOOKUP(CONCATENATE(E$1,"-",$A7,"-",$B$19),'times raw'!$A:$B,2,FALSE)/1000,"")</f>
        <v>194.14699999999999</v>
      </c>
      <c r="F7" s="8">
        <f>IFERROR(VLOOKUP(CONCATENATE(F$1,"-",$A7,"-",$B$19),'times raw'!$A:$B,2,FALSE)/1000,"")</f>
        <v>597.60199999999998</v>
      </c>
      <c r="G7" s="8">
        <f>IFERROR(VLOOKUP(CONCATENATE(G$1,"-",$A7,"-",$B$19),'times raw'!$A:$B,2,FALSE)/1000,"")</f>
        <v>344.20800000000003</v>
      </c>
      <c r="H7" s="8">
        <f>IFERROR(VLOOKUP(CONCATENATE(H$1,"-",$A7,"-",$B$19),'times raw'!$A:$B,2,FALSE)/1000,"")</f>
        <v>536.07600000000002</v>
      </c>
      <c r="I7" s="8">
        <f>IFERROR(VLOOKUP(CONCATENATE(I$1,"-",$A7,"-",$B$19),'times raw'!$A:$B,2,FALSE)/1000,"")</f>
        <v>161.06399999999999</v>
      </c>
      <c r="J7" s="8">
        <f>IFERROR(VLOOKUP(CONCATENATE(J$1,"-",$A7,"-",$B$19),'times raw'!$A:$B,2,FALSE)/1000,"")</f>
        <v>322.22199999999998</v>
      </c>
      <c r="K7" s="8">
        <f>IFERROR(VLOOKUP(CONCATENATE(K$1,"-",$A7,"-",$B$19),'times raw'!$A:$B,2,FALSE)/1000,"")</f>
        <v>318.23200000000003</v>
      </c>
      <c r="L7" s="8" t="str">
        <f>IFERROR(VLOOKUP(CONCATENATE(L$1,"-",$A7,"-",$B$19),'times raw'!$A:$B,2,FALSE)/1000,"")</f>
        <v/>
      </c>
    </row>
    <row r="8" spans="1:12">
      <c r="A8" t="s">
        <v>16</v>
      </c>
      <c r="B8" s="8" t="str">
        <f>IFERROR(VLOOKUP(CONCATENATE(B$1,"-",$A8,"-",$B$19),'times raw'!$A:$B,2,FALSE)/1000,"")</f>
        <v/>
      </c>
      <c r="C8" s="8" t="str">
        <f>IFERROR(VLOOKUP(CONCATENATE(C$1,"-",$A8,"-",$B$19),'times raw'!$A:$B,2,FALSE)/1000,"")</f>
        <v/>
      </c>
      <c r="D8" s="8" t="str">
        <f>IFERROR(VLOOKUP(CONCATENATE(D$1,"-",$A8,"-",$B$19),'times raw'!$A:$B,2,FALSE)/1000,"")</f>
        <v/>
      </c>
      <c r="E8" s="8">
        <f>IFERROR(VLOOKUP(CONCATENATE(E$1,"-",$A8,"-",$B$19),'times raw'!$A:$B,2,FALSE)/1000,"")</f>
        <v>330.28100000000001</v>
      </c>
      <c r="F8" s="8" t="str">
        <f>IFERROR(VLOOKUP(CONCATENATE(F$1,"-",$A8,"-",$B$19),'times raw'!$A:$B,2,FALSE)/1000,"")</f>
        <v/>
      </c>
      <c r="G8" s="8" t="str">
        <f>IFERROR(VLOOKUP(CONCATENATE(G$1,"-",$A8,"-",$B$19),'times raw'!$A:$B,2,FALSE)/1000,"")</f>
        <v/>
      </c>
      <c r="H8" s="8" t="str">
        <f>IFERROR(VLOOKUP(CONCATENATE(H$1,"-",$A8,"-",$B$19),'times raw'!$A:$B,2,FALSE)/1000,"")</f>
        <v/>
      </c>
      <c r="I8" s="8">
        <f>IFERROR(VLOOKUP(CONCATENATE(I$1,"-",$A8,"-",$B$19),'times raw'!$A:$B,2,FALSE)/1000,"")</f>
        <v>308.87400000000002</v>
      </c>
      <c r="J8" s="8" t="str">
        <f>IFERROR(VLOOKUP(CONCATENATE(J$1,"-",$A8,"-",$B$19),'times raw'!$A:$B,2,FALSE)/1000,"")</f>
        <v/>
      </c>
      <c r="K8" s="8" t="str">
        <f>IFERROR(VLOOKUP(CONCATENATE(K$1,"-",$A8,"-",$B$19),'times raw'!$A:$B,2,FALSE)/1000,"")</f>
        <v/>
      </c>
      <c r="L8" s="8" t="str">
        <f>IFERROR(VLOOKUP(CONCATENATE(L$1,"-",$A8,"-",$B$19),'times raw'!$A:$B,2,FALSE)/1000,"")</f>
        <v/>
      </c>
    </row>
    <row r="9" spans="1:12">
      <c r="A9" t="s">
        <v>17</v>
      </c>
      <c r="B9" s="8">
        <f>IFERROR(VLOOKUP(CONCATENATE(B$1,"-",$A9,"-",$B$19),'times raw'!$A:$B,2,FALSE)/1000,"")</f>
        <v>269.59800000000001</v>
      </c>
      <c r="C9" s="8" t="str">
        <f>IFERROR(VLOOKUP(CONCATENATE(C$1,"-",$A9,"-",$B$19),'times raw'!$A:$B,2,FALSE)/1000,"")</f>
        <v/>
      </c>
      <c r="D9" s="8">
        <f>IFERROR(VLOOKUP(CONCATENATE(D$1,"-",$A9,"-",$B$19),'times raw'!$A:$B,2,FALSE)/1000,"")</f>
        <v>473.22800000000001</v>
      </c>
      <c r="E9" s="8">
        <f>IFERROR(VLOOKUP(CONCATENATE(E$1,"-",$A9,"-",$B$19),'times raw'!$A:$B,2,FALSE)/1000,"")</f>
        <v>227.02600000000001</v>
      </c>
      <c r="F9" s="8">
        <f>IFERROR(VLOOKUP(CONCATENATE(F$1,"-",$A9,"-",$B$19),'times raw'!$A:$B,2,FALSE)/1000,"")</f>
        <v>610.13099999999997</v>
      </c>
      <c r="G9" s="8">
        <f>IFERROR(VLOOKUP(CONCATENATE(G$1,"-",$A9,"-",$B$19),'times raw'!$A:$B,2,FALSE)/1000,"")</f>
        <v>362.166</v>
      </c>
      <c r="H9" s="8">
        <f>IFERROR(VLOOKUP(CONCATENATE(H$1,"-",$A9,"-",$B$19),'times raw'!$A:$B,2,FALSE)/1000,"")</f>
        <v>603.50099999999998</v>
      </c>
      <c r="I9" s="8">
        <f>IFERROR(VLOOKUP(CONCATENATE(I$1,"-",$A9,"-",$B$19),'times raw'!$A:$B,2,FALSE)/1000,"")</f>
        <v>259.25200000000001</v>
      </c>
      <c r="J9" s="8">
        <f>IFERROR(VLOOKUP(CONCATENATE(J$1,"-",$A9,"-",$B$19),'times raw'!$A:$B,2,FALSE)/1000,"")</f>
        <v>366.59199999999998</v>
      </c>
      <c r="K9" s="8">
        <f>IFERROR(VLOOKUP(CONCATENATE(K$1,"-",$A9,"-",$B$19),'times raw'!$A:$B,2,FALSE)/1000,"")</f>
        <v>339.64299999999997</v>
      </c>
      <c r="L9" s="8" t="str">
        <f>IFERROR(VLOOKUP(CONCATENATE(L$1,"-",$A9,"-",$B$19),'times raw'!$A:$B,2,FALSE)/1000,"")</f>
        <v/>
      </c>
    </row>
    <row r="10" spans="1:12">
      <c r="A10" t="s">
        <v>22</v>
      </c>
      <c r="B10" s="8" t="str">
        <f>IFERROR(VLOOKUP(CONCATENATE(B$1,"-",$A10,"-",$B$19),'times raw'!$A:$B,2,FALSE)/1000,"")</f>
        <v/>
      </c>
      <c r="C10" s="8">
        <f>IFERROR(VLOOKUP(CONCATENATE(C$1,"-",$A10,"-",$B$19),'times raw'!$A:$B,2,FALSE)/1000,"")</f>
        <v>264.97199999999998</v>
      </c>
      <c r="D10" s="8" t="str">
        <f>IFERROR(VLOOKUP(CONCATENATE(D$1,"-",$A10,"-",$B$19),'times raw'!$A:$B,2,FALSE)/1000,"")</f>
        <v/>
      </c>
      <c r="E10" s="8">
        <f>IFERROR(VLOOKUP(CONCATENATE(E$1,"-",$A10,"-",$B$19),'times raw'!$A:$B,2,FALSE)/1000,"")</f>
        <v>198.08500000000001</v>
      </c>
      <c r="F10" s="8">
        <f>IFERROR(VLOOKUP(CONCATENATE(F$1,"-",$A10,"-",$B$19),'times raw'!$A:$B,2,FALSE)/1000,"")</f>
        <v>652.93299999999999</v>
      </c>
      <c r="G10" s="8">
        <f>IFERROR(VLOOKUP(CONCATENATE(G$1,"-",$A10,"-",$B$19),'times raw'!$A:$B,2,FALSE)/1000,"")</f>
        <v>366.47800000000001</v>
      </c>
      <c r="H10" s="8" t="str">
        <f>IFERROR(VLOOKUP(CONCATENATE(H$1,"-",$A10,"-",$B$19),'times raw'!$A:$B,2,FALSE)/1000,"")</f>
        <v/>
      </c>
      <c r="I10" s="8">
        <f>IFERROR(VLOOKUP(CONCATENATE(I$1,"-",$A10,"-",$B$19),'times raw'!$A:$B,2,FALSE)/1000,"")</f>
        <v>196.65299999999999</v>
      </c>
      <c r="J10" s="8">
        <f>IFERROR(VLOOKUP(CONCATENATE(J$1,"-",$A10,"-",$B$19),'times raw'!$A:$B,2,FALSE)/1000,"")</f>
        <v>320.11399999999998</v>
      </c>
      <c r="K10" s="8">
        <f>IFERROR(VLOOKUP(CONCATENATE(K$1,"-",$A10,"-",$B$19),'times raw'!$A:$B,2,FALSE)/1000,"")</f>
        <v>315.72800000000001</v>
      </c>
      <c r="L10" s="8" t="str">
        <f>IFERROR(VLOOKUP(CONCATENATE(L$1,"-",$A10,"-",$B$19),'times raw'!$A:$B,2,FALSE)/1000,"")</f>
        <v/>
      </c>
    </row>
    <row r="11" spans="1:12">
      <c r="A11" t="s">
        <v>18</v>
      </c>
      <c r="B11" s="8" t="str">
        <f>IFERROR(VLOOKUP(CONCATENATE(B$1,"-",$A11,"-",$B$19),'times raw'!$A:$B,2,FALSE)/1000,"")</f>
        <v/>
      </c>
      <c r="C11" s="8" t="str">
        <f>IFERROR(VLOOKUP(CONCATENATE(C$1,"-",$A11,"-",$B$19),'times raw'!$A:$B,2,FALSE)/1000,"")</f>
        <v/>
      </c>
      <c r="D11" s="8" t="str">
        <f>IFERROR(VLOOKUP(CONCATENATE(D$1,"-",$A11,"-",$B$19),'times raw'!$A:$B,2,FALSE)/1000,"")</f>
        <v/>
      </c>
      <c r="E11" s="8" t="str">
        <f>IFERROR(VLOOKUP(CONCATENATE(E$1,"-",$A11,"-",$B$19),'times raw'!$A:$B,2,FALSE)/1000,"")</f>
        <v/>
      </c>
      <c r="F11" s="8" t="str">
        <f>IFERROR(VLOOKUP(CONCATENATE(F$1,"-",$A11,"-",$B$19),'times raw'!$A:$B,2,FALSE)/1000,"")</f>
        <v/>
      </c>
      <c r="G11" s="8" t="str">
        <f>IFERROR(VLOOKUP(CONCATENATE(G$1,"-",$A11,"-",$B$19),'times raw'!$A:$B,2,FALSE)/1000,"")</f>
        <v/>
      </c>
      <c r="H11" s="8" t="str">
        <f>IFERROR(VLOOKUP(CONCATENATE(H$1,"-",$A11,"-",$B$19),'times raw'!$A:$B,2,FALSE)/1000,"")</f>
        <v/>
      </c>
      <c r="I11" s="8" t="str">
        <f>IFERROR(VLOOKUP(CONCATENATE(I$1,"-",$A11,"-",$B$19),'times raw'!$A:$B,2,FALSE)/1000,"")</f>
        <v/>
      </c>
      <c r="J11" s="8" t="str">
        <f>IFERROR(VLOOKUP(CONCATENATE(J$1,"-",$A11,"-",$B$19),'times raw'!$A:$B,2,FALSE)/1000,"")</f>
        <v/>
      </c>
      <c r="K11" s="8" t="str">
        <f>IFERROR(VLOOKUP(CONCATENATE(K$1,"-",$A11,"-",$B$19),'times raw'!$A:$B,2,FALSE)/1000,"")</f>
        <v/>
      </c>
      <c r="L11" s="8">
        <f>IFERROR(VLOOKUP(CONCATENATE(L$1,"-",$A11,"-",$B$19),'times raw'!$A:$B,2,FALSE)/1000,"")</f>
        <v>121.11499999999999</v>
      </c>
    </row>
    <row r="12" spans="1:12">
      <c r="A12" t="s">
        <v>19</v>
      </c>
      <c r="B12" s="8" t="str">
        <f>IFERROR(VLOOKUP(CONCATENATE(B$1,"-",$A12,"-",$B$19),'times raw'!$A:$B,2,FALSE)/1000,"")</f>
        <v/>
      </c>
      <c r="C12" s="8" t="str">
        <f>IFERROR(VLOOKUP(CONCATENATE(C$1,"-",$A12,"-",$B$19),'times raw'!$A:$B,2,FALSE)/1000,"")</f>
        <v/>
      </c>
      <c r="D12" s="8" t="str">
        <f>IFERROR(VLOOKUP(CONCATENATE(D$1,"-",$A12,"-",$B$19),'times raw'!$A:$B,2,FALSE)/1000,"")</f>
        <v/>
      </c>
      <c r="E12" s="8" t="str">
        <f>IFERROR(VLOOKUP(CONCATENATE(E$1,"-",$A12,"-",$B$19),'times raw'!$A:$B,2,FALSE)/1000,"")</f>
        <v/>
      </c>
      <c r="F12" s="8" t="str">
        <f>IFERROR(VLOOKUP(CONCATENATE(F$1,"-",$A12,"-",$B$19),'times raw'!$A:$B,2,FALSE)/1000,"")</f>
        <v/>
      </c>
      <c r="G12" s="8" t="str">
        <f>IFERROR(VLOOKUP(CONCATENATE(G$1,"-",$A12,"-",$B$19),'times raw'!$A:$B,2,FALSE)/1000,"")</f>
        <v/>
      </c>
      <c r="H12" s="8" t="str">
        <f>IFERROR(VLOOKUP(CONCATENATE(H$1,"-",$A12,"-",$B$19),'times raw'!$A:$B,2,FALSE)/1000,"")</f>
        <v/>
      </c>
      <c r="I12" s="8" t="str">
        <f>IFERROR(VLOOKUP(CONCATENATE(I$1,"-",$A12,"-",$B$19),'times raw'!$A:$B,2,FALSE)/1000,"")</f>
        <v/>
      </c>
      <c r="J12" s="8" t="str">
        <f>IFERROR(VLOOKUP(CONCATENATE(J$1,"-",$A12,"-",$B$19),'times raw'!$A:$B,2,FALSE)/1000,"")</f>
        <v/>
      </c>
      <c r="K12" s="8" t="str">
        <f>IFERROR(VLOOKUP(CONCATENATE(K$1,"-",$A12,"-",$B$19),'times raw'!$A:$B,2,FALSE)/1000,"")</f>
        <v/>
      </c>
      <c r="L12" s="8">
        <f>IFERROR(VLOOKUP(CONCATENATE(L$1,"-",$A12,"-",$B$19),'times raw'!$A:$B,2,FALSE)/1000,"")</f>
        <v>127.85</v>
      </c>
    </row>
    <row r="13" spans="1:12">
      <c r="A13" t="s">
        <v>20</v>
      </c>
      <c r="B13" s="8" t="str">
        <f>IFERROR(VLOOKUP(CONCATENATE(B$1,"-",$A13,"-",$B$19),'times raw'!$A:$B,2,FALSE)/1000,"")</f>
        <v/>
      </c>
      <c r="C13" s="8" t="str">
        <f>IFERROR(VLOOKUP(CONCATENATE(C$1,"-",$A13,"-",$B$19),'times raw'!$A:$B,2,FALSE)/1000,"")</f>
        <v/>
      </c>
      <c r="D13" s="8" t="str">
        <f>IFERROR(VLOOKUP(CONCATENATE(D$1,"-",$A13,"-",$B$19),'times raw'!$A:$B,2,FALSE)/1000,"")</f>
        <v/>
      </c>
      <c r="E13" s="8" t="str">
        <f>IFERROR(VLOOKUP(CONCATENATE(E$1,"-",$A13,"-",$B$19),'times raw'!$A:$B,2,FALSE)/1000,"")</f>
        <v/>
      </c>
      <c r="F13" s="8" t="str">
        <f>IFERROR(VLOOKUP(CONCATENATE(F$1,"-",$A13,"-",$B$19),'times raw'!$A:$B,2,FALSE)/1000,"")</f>
        <v/>
      </c>
      <c r="G13" s="8" t="str">
        <f>IFERROR(VLOOKUP(CONCATENATE(G$1,"-",$A13,"-",$B$19),'times raw'!$A:$B,2,FALSE)/1000,"")</f>
        <v/>
      </c>
      <c r="H13" s="8" t="str">
        <f>IFERROR(VLOOKUP(CONCATENATE(H$1,"-",$A13,"-",$B$19),'times raw'!$A:$B,2,FALSE)/1000,"")</f>
        <v/>
      </c>
      <c r="I13" s="8" t="str">
        <f>IFERROR(VLOOKUP(CONCATENATE(I$1,"-",$A13,"-",$B$19),'times raw'!$A:$B,2,FALSE)/1000,"")</f>
        <v/>
      </c>
      <c r="J13" s="8" t="str">
        <f>IFERROR(VLOOKUP(CONCATENATE(J$1,"-",$A13,"-",$B$19),'times raw'!$A:$B,2,FALSE)/1000,"")</f>
        <v/>
      </c>
      <c r="K13" s="8" t="str">
        <f>IFERROR(VLOOKUP(CONCATENATE(K$1,"-",$A13,"-",$B$19),'times raw'!$A:$B,2,FALSE)/1000,"")</f>
        <v/>
      </c>
      <c r="L13" s="8">
        <f>IFERROR(VLOOKUP(CONCATENATE(L$1,"-",$A13,"-",$B$19),'times raw'!$A:$B,2,FALSE)/1000,"")</f>
        <v>126.333</v>
      </c>
    </row>
    <row r="14" spans="1:12">
      <c r="A14" t="s">
        <v>21</v>
      </c>
      <c r="B14" s="8" t="str">
        <f>IFERROR(VLOOKUP(CONCATENATE(B$1,"-",$A14,"-",$B$19),'times raw'!$A:$B,2,FALSE)/1000,"")</f>
        <v/>
      </c>
      <c r="C14" s="8" t="str">
        <f>IFERROR(VLOOKUP(CONCATENATE(C$1,"-",$A14,"-",$B$19),'times raw'!$A:$B,2,FALSE)/1000,"")</f>
        <v/>
      </c>
      <c r="D14" s="8" t="str">
        <f>IFERROR(VLOOKUP(CONCATENATE(D$1,"-",$A14,"-",$B$19),'times raw'!$A:$B,2,FALSE)/1000,"")</f>
        <v/>
      </c>
      <c r="E14" s="8" t="str">
        <f>IFERROR(VLOOKUP(CONCATENATE(E$1,"-",$A14,"-",$B$19),'times raw'!$A:$B,2,FALSE)/1000,"")</f>
        <v/>
      </c>
      <c r="F14" s="8" t="str">
        <f>IFERROR(VLOOKUP(CONCATENATE(F$1,"-",$A14,"-",$B$19),'times raw'!$A:$B,2,FALSE)/1000,"")</f>
        <v/>
      </c>
      <c r="G14" s="8" t="str">
        <f>IFERROR(VLOOKUP(CONCATENATE(G$1,"-",$A14,"-",$B$19),'times raw'!$A:$B,2,FALSE)/1000,"")</f>
        <v/>
      </c>
      <c r="H14" s="8" t="str">
        <f>IFERROR(VLOOKUP(CONCATENATE(H$1,"-",$A14,"-",$B$19),'times raw'!$A:$B,2,FALSE)/1000,"")</f>
        <v/>
      </c>
      <c r="I14" s="8" t="str">
        <f>IFERROR(VLOOKUP(CONCATENATE(I$1,"-",$A14,"-",$B$19),'times raw'!$A:$B,2,FALSE)/1000,"")</f>
        <v/>
      </c>
      <c r="J14" s="8" t="str">
        <f>IFERROR(VLOOKUP(CONCATENATE(J$1,"-",$A14,"-",$B$19),'times raw'!$A:$B,2,FALSE)/1000,"")</f>
        <v/>
      </c>
      <c r="K14" s="8" t="str">
        <f>IFERROR(VLOOKUP(CONCATENATE(K$1,"-",$A14,"-",$B$19),'times raw'!$A:$B,2,FALSE)/1000,"")</f>
        <v/>
      </c>
      <c r="L14" s="8">
        <f>IFERROR(VLOOKUP(CONCATENATE(L$1,"-",$A14,"-",$B$19),'times raw'!$A:$B,2,FALSE)/1000,"")</f>
        <v>134.822</v>
      </c>
    </row>
    <row r="16" spans="1:12">
      <c r="A16" t="s">
        <v>32</v>
      </c>
      <c r="B16">
        <f>COUNT(B2:L14)</f>
        <v>58</v>
      </c>
    </row>
    <row r="17" spans="1:2">
      <c r="A17" t="s">
        <v>33</v>
      </c>
      <c r="B17">
        <f>SUM(B2:L14)</f>
        <v>20915.387000000002</v>
      </c>
    </row>
    <row r="19" spans="1:2">
      <c r="A19" t="s">
        <v>648</v>
      </c>
      <c r="B19" t="s">
        <v>43</v>
      </c>
    </row>
    <row r="21" spans="1:2">
      <c r="A21" t="s">
        <v>644</v>
      </c>
      <c r="B21" s="9">
        <f>MAX(B2:L14)</f>
        <v>1251.396</v>
      </c>
    </row>
    <row r="22" spans="1:2">
      <c r="A22" t="s">
        <v>645</v>
      </c>
      <c r="B22" s="9">
        <f>MIN(B2:L14)</f>
        <v>121.11499999999999</v>
      </c>
    </row>
    <row r="23" spans="1:2">
      <c r="A23" t="s">
        <v>646</v>
      </c>
      <c r="B23" s="9">
        <f>AVERAGE(B2:L14)</f>
        <v>360.61012068965522</v>
      </c>
    </row>
    <row r="24" spans="1:2">
      <c r="A24" t="s">
        <v>647</v>
      </c>
      <c r="B24" s="9">
        <f>STDEV(B2:L14)</f>
        <v>202.18876921810613</v>
      </c>
    </row>
  </sheetData>
  <conditionalFormatting sqref="B2:L14">
    <cfRule type="colorScale" priority="1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dimension ref="A1:L24"/>
  <sheetViews>
    <sheetView workbookViewId="0">
      <selection activeCell="G14" sqref="G14"/>
    </sheetView>
  </sheetViews>
  <sheetFormatPr defaultRowHeight="15"/>
  <cols>
    <col min="1" max="1" width="23.42578125" bestFit="1" customWidth="1"/>
    <col min="2" max="2" width="10.7109375" bestFit="1" customWidth="1"/>
  </cols>
  <sheetData>
    <row r="1" spans="1:12">
      <c r="B1" t="s">
        <v>5</v>
      </c>
      <c r="C1" t="s">
        <v>25</v>
      </c>
      <c r="D1" t="s">
        <v>6</v>
      </c>
      <c r="E1" t="s">
        <v>7</v>
      </c>
      <c r="F1" t="s">
        <v>8</v>
      </c>
      <c r="G1" t="s">
        <v>0</v>
      </c>
      <c r="H1" t="s">
        <v>1</v>
      </c>
      <c r="I1" t="s">
        <v>2</v>
      </c>
      <c r="J1" t="s">
        <v>3</v>
      </c>
      <c r="K1" t="s">
        <v>4</v>
      </c>
      <c r="L1" t="s">
        <v>9</v>
      </c>
    </row>
    <row r="2" spans="1:12">
      <c r="A2" t="s">
        <v>10</v>
      </c>
      <c r="B2" s="8" t="str">
        <f>IFERROR(VLOOKUP(CONCATENATE(B$1,"-",$A2,"-",$B$19),'times raw'!$A:$B,2,FALSE),"")</f>
        <v/>
      </c>
      <c r="C2" s="8" t="str">
        <f>IFERROR(VLOOKUP(CONCATENATE(C$1,"-",$A2,"-",$B$19),'times raw'!$A:$B,2,FALSE),"")</f>
        <v/>
      </c>
      <c r="D2" s="8" t="str">
        <f>IFERROR(VLOOKUP(CONCATENATE(D$1,"-",$A2,"-",$B$19),'times raw'!$A:$B,2,FALSE),"")</f>
        <v/>
      </c>
      <c r="E2" s="8">
        <f>IFERROR(VLOOKUP(CONCATENATE(E$1,"-",$A2,"-",$B$19),'times raw'!$A:$B,2,FALSE),"")</f>
        <v>1</v>
      </c>
      <c r="F2" s="8" t="str">
        <f>IFERROR(VLOOKUP(CONCATENATE(F$1,"-",$A2,"-",$B$19),'times raw'!$A:$B,2,FALSE),"")</f>
        <v/>
      </c>
      <c r="G2" s="8" t="str">
        <f>IFERROR(VLOOKUP(CONCATENATE(G$1,"-",$A2,"-",$B$19),'times raw'!$A:$B,2,FALSE),"")</f>
        <v/>
      </c>
      <c r="H2" s="8" t="str">
        <f>IFERROR(VLOOKUP(CONCATENATE(H$1,"-",$A2,"-",$B$19),'times raw'!$A:$B,2,FALSE),"")</f>
        <v/>
      </c>
      <c r="I2" s="8">
        <f>IFERROR(VLOOKUP(CONCATENATE(I$1,"-",$A2,"-",$B$19),'times raw'!$A:$B,2,FALSE),"")</f>
        <v>0</v>
      </c>
      <c r="J2" s="8" t="str">
        <f>IFERROR(VLOOKUP(CONCATENATE(J$1,"-",$A2,"-",$B$19),'times raw'!$A:$B,2,FALSE),"")</f>
        <v/>
      </c>
      <c r="K2" s="8" t="str">
        <f>IFERROR(VLOOKUP(CONCATENATE(K$1,"-",$A2,"-",$B$19),'times raw'!$A:$B,2,FALSE),"")</f>
        <v/>
      </c>
      <c r="L2" s="8" t="str">
        <f>IFERROR(VLOOKUP(CONCATENATE(L$1,"-",$A2,"-",$B$19),'times raw'!$A:$B,2,FALSE),"")</f>
        <v/>
      </c>
    </row>
    <row r="3" spans="1:12">
      <c r="A3" t="s">
        <v>11</v>
      </c>
      <c r="B3" s="8" t="str">
        <f>IFERROR(VLOOKUP(CONCATENATE(B$1,"-",$A3,"-",$B$19),'times raw'!$A:$B,2,FALSE),"")</f>
        <v/>
      </c>
      <c r="C3" s="8" t="str">
        <f>IFERROR(VLOOKUP(CONCATENATE(C$1,"-",$A3,"-",$B$19),'times raw'!$A:$B,2,FALSE),"")</f>
        <v/>
      </c>
      <c r="D3" s="8" t="str">
        <f>IFERROR(VLOOKUP(CONCATENATE(D$1,"-",$A3,"-",$B$19),'times raw'!$A:$B,2,FALSE),"")</f>
        <v/>
      </c>
      <c r="E3" s="8">
        <f>IFERROR(VLOOKUP(CONCATENATE(E$1,"-",$A3,"-",$B$19),'times raw'!$A:$B,2,FALSE),"")</f>
        <v>5</v>
      </c>
      <c r="F3" s="8" t="str">
        <f>IFERROR(VLOOKUP(CONCATENATE(F$1,"-",$A3,"-",$B$19),'times raw'!$A:$B,2,FALSE),"")</f>
        <v/>
      </c>
      <c r="G3" s="8" t="str">
        <f>IFERROR(VLOOKUP(CONCATENATE(G$1,"-",$A3,"-",$B$19),'times raw'!$A:$B,2,FALSE),"")</f>
        <v/>
      </c>
      <c r="H3" s="8" t="str">
        <f>IFERROR(VLOOKUP(CONCATENATE(H$1,"-",$A3,"-",$B$19),'times raw'!$A:$B,2,FALSE),"")</f>
        <v/>
      </c>
      <c r="I3" s="8" t="str">
        <f>IFERROR(VLOOKUP(CONCATENATE(I$1,"-",$A3,"-",$B$19),'times raw'!$A:$B,2,FALSE),"")</f>
        <v/>
      </c>
      <c r="J3" s="8" t="str">
        <f>IFERROR(VLOOKUP(CONCATENATE(J$1,"-",$A3,"-",$B$19),'times raw'!$A:$B,2,FALSE),"")</f>
        <v/>
      </c>
      <c r="K3" s="8" t="str">
        <f>IFERROR(VLOOKUP(CONCATENATE(K$1,"-",$A3,"-",$B$19),'times raw'!$A:$B,2,FALSE),"")</f>
        <v/>
      </c>
      <c r="L3" s="8" t="str">
        <f>IFERROR(VLOOKUP(CONCATENATE(L$1,"-",$A3,"-",$B$19),'times raw'!$A:$B,2,FALSE),"")</f>
        <v/>
      </c>
    </row>
    <row r="4" spans="1:12">
      <c r="A4" t="s">
        <v>12</v>
      </c>
      <c r="B4" s="8">
        <f>IFERROR(VLOOKUP(CONCATENATE(B$1,"-",$A4,"-",$B$19),'times raw'!$A:$B,2,FALSE),"")</f>
        <v>0</v>
      </c>
      <c r="C4" s="8" t="str">
        <f>IFERROR(VLOOKUP(CONCATENATE(C$1,"-",$A4,"-",$B$19),'times raw'!$A:$B,2,FALSE),"")</f>
        <v/>
      </c>
      <c r="D4" s="8" t="str">
        <f>IFERROR(VLOOKUP(CONCATENATE(D$1,"-",$A4,"-",$B$19),'times raw'!$A:$B,2,FALSE),"")</f>
        <v/>
      </c>
      <c r="E4" s="8">
        <f>IFERROR(VLOOKUP(CONCATENATE(E$1,"-",$A4,"-",$B$19),'times raw'!$A:$B,2,FALSE),"")</f>
        <v>25</v>
      </c>
      <c r="F4" s="8">
        <f>IFERROR(VLOOKUP(CONCATENATE(F$1,"-",$A4,"-",$B$19),'times raw'!$A:$B,2,FALSE),"")</f>
        <v>5</v>
      </c>
      <c r="G4" s="8">
        <f>IFERROR(VLOOKUP(CONCATENATE(G$1,"-",$A4,"-",$B$19),'times raw'!$A:$B,2,FALSE),"")</f>
        <v>0</v>
      </c>
      <c r="H4" s="8">
        <f>IFERROR(VLOOKUP(CONCATENATE(H$1,"-",$A4,"-",$B$19),'times raw'!$A:$B,2,FALSE),"")</f>
        <v>7</v>
      </c>
      <c r="I4" s="8">
        <f>IFERROR(VLOOKUP(CONCATENATE(I$1,"-",$A4,"-",$B$19),'times raw'!$A:$B,2,FALSE),"")</f>
        <v>6</v>
      </c>
      <c r="J4" s="8">
        <f>IFERROR(VLOOKUP(CONCATENATE(J$1,"-",$A4,"-",$B$19),'times raw'!$A:$B,2,FALSE),"")</f>
        <v>5</v>
      </c>
      <c r="K4" s="8">
        <f>IFERROR(VLOOKUP(CONCATENATE(K$1,"-",$A4,"-",$B$19),'times raw'!$A:$B,2,FALSE),"")</f>
        <v>0</v>
      </c>
      <c r="L4" s="8" t="str">
        <f>IFERROR(VLOOKUP(CONCATENATE(L$1,"-",$A4,"-",$B$19),'times raw'!$A:$B,2,FALSE),"")</f>
        <v/>
      </c>
    </row>
    <row r="5" spans="1:12">
      <c r="A5" t="s">
        <v>13</v>
      </c>
      <c r="B5" s="8" t="str">
        <f>IFERROR(VLOOKUP(CONCATENATE(B$1,"-",$A5,"-",$B$19),'times raw'!$A:$B,2,FALSE),"")</f>
        <v/>
      </c>
      <c r="C5" s="8">
        <f>IFERROR(VLOOKUP(CONCATENATE(C$1,"-",$A5,"-",$B$19),'times raw'!$A:$B,2,FALSE),"")</f>
        <v>240</v>
      </c>
      <c r="D5" s="8">
        <f>IFERROR(VLOOKUP(CONCATENATE(D$1,"-",$A5,"-",$B$19),'times raw'!$A:$B,2,FALSE),"")</f>
        <v>72</v>
      </c>
      <c r="E5" s="8">
        <f>IFERROR(VLOOKUP(CONCATENATE(E$1,"-",$A5,"-",$B$19),'times raw'!$A:$B,2,FALSE),"")</f>
        <v>5</v>
      </c>
      <c r="F5" s="8">
        <f>IFERROR(VLOOKUP(CONCATENATE(F$1,"-",$A5,"-",$B$19),'times raw'!$A:$B,2,FALSE),"")</f>
        <v>2</v>
      </c>
      <c r="G5" s="8">
        <f>IFERROR(VLOOKUP(CONCATENATE(G$1,"-",$A5,"-",$B$19),'times raw'!$A:$B,2,FALSE),"")</f>
        <v>0</v>
      </c>
      <c r="H5" s="8">
        <f>IFERROR(VLOOKUP(CONCATENATE(H$1,"-",$A5,"-",$B$19),'times raw'!$A:$B,2,FALSE),"")</f>
        <v>64</v>
      </c>
      <c r="I5" s="8">
        <f>IFERROR(VLOOKUP(CONCATENATE(I$1,"-",$A5,"-",$B$19),'times raw'!$A:$B,2,FALSE),"")</f>
        <v>32</v>
      </c>
      <c r="J5" s="8">
        <f>IFERROR(VLOOKUP(CONCATENATE(J$1,"-",$A5,"-",$B$19),'times raw'!$A:$B,2,FALSE),"")</f>
        <v>141</v>
      </c>
      <c r="K5" s="8" t="str">
        <f>IFERROR(VLOOKUP(CONCATENATE(K$1,"-",$A5,"-",$B$19),'times raw'!$A:$B,2,FALSE),"")</f>
        <v/>
      </c>
      <c r="L5" s="8" t="str">
        <f>IFERROR(VLOOKUP(CONCATENATE(L$1,"-",$A5,"-",$B$19),'times raw'!$A:$B,2,FALSE),"")</f>
        <v/>
      </c>
    </row>
    <row r="6" spans="1:12">
      <c r="A6" t="s">
        <v>14</v>
      </c>
      <c r="B6" s="8" t="str">
        <f>IFERROR(VLOOKUP(CONCATENATE(B$1,"-",$A6,"-",$B$19),'times raw'!$A:$B,2,FALSE),"")</f>
        <v/>
      </c>
      <c r="C6" s="8">
        <f>IFERROR(VLOOKUP(CONCATENATE(C$1,"-",$A6,"-",$B$19),'times raw'!$A:$B,2,FALSE),"")</f>
        <v>154</v>
      </c>
      <c r="D6" s="8">
        <f>IFERROR(VLOOKUP(CONCATENATE(D$1,"-",$A6,"-",$B$19),'times raw'!$A:$B,2,FALSE),"")</f>
        <v>34</v>
      </c>
      <c r="E6" s="8">
        <f>IFERROR(VLOOKUP(CONCATENATE(E$1,"-",$A6,"-",$B$19),'times raw'!$A:$B,2,FALSE),"")</f>
        <v>5</v>
      </c>
      <c r="F6" s="8">
        <f>IFERROR(VLOOKUP(CONCATENATE(F$1,"-",$A6,"-",$B$19),'times raw'!$A:$B,2,FALSE),"")</f>
        <v>2</v>
      </c>
      <c r="G6" s="8">
        <f>IFERROR(VLOOKUP(CONCATENATE(G$1,"-",$A6,"-",$B$19),'times raw'!$A:$B,2,FALSE),"")</f>
        <v>0</v>
      </c>
      <c r="H6" s="8">
        <f>IFERROR(VLOOKUP(CONCATENATE(H$1,"-",$A6,"-",$B$19),'times raw'!$A:$B,2,FALSE),"")</f>
        <v>15</v>
      </c>
      <c r="I6" s="8">
        <f>IFERROR(VLOOKUP(CONCATENATE(I$1,"-",$A6,"-",$B$19),'times raw'!$A:$B,2,FALSE),"")</f>
        <v>16</v>
      </c>
      <c r="J6" s="8">
        <f>IFERROR(VLOOKUP(CONCATENATE(J$1,"-",$A6,"-",$B$19),'times raw'!$A:$B,2,FALSE),"")</f>
        <v>96</v>
      </c>
      <c r="K6" s="8" t="str">
        <f>IFERROR(VLOOKUP(CONCATENATE(K$1,"-",$A6,"-",$B$19),'times raw'!$A:$B,2,FALSE),"")</f>
        <v/>
      </c>
      <c r="L6" s="8" t="str">
        <f>IFERROR(VLOOKUP(CONCATENATE(L$1,"-",$A6,"-",$B$19),'times raw'!$A:$B,2,FALSE),"")</f>
        <v/>
      </c>
    </row>
    <row r="7" spans="1:12">
      <c r="A7" t="s">
        <v>15</v>
      </c>
      <c r="B7" s="8">
        <f>IFERROR(VLOOKUP(CONCATENATE(B$1,"-",$A7,"-",$B$19),'times raw'!$A:$B,2,FALSE),"")</f>
        <v>10</v>
      </c>
      <c r="C7" s="8">
        <f>IFERROR(VLOOKUP(CONCATENATE(C$1,"-",$A7,"-",$B$19),'times raw'!$A:$B,2,FALSE),"")</f>
        <v>0</v>
      </c>
      <c r="D7" s="8" t="str">
        <f>IFERROR(VLOOKUP(CONCATENATE(D$1,"-",$A7,"-",$B$19),'times raw'!$A:$B,2,FALSE),"")</f>
        <v/>
      </c>
      <c r="E7" s="8">
        <f>IFERROR(VLOOKUP(CONCATENATE(E$1,"-",$A7,"-",$B$19),'times raw'!$A:$B,2,FALSE),"")</f>
        <v>17</v>
      </c>
      <c r="F7" s="8">
        <f>IFERROR(VLOOKUP(CONCATENATE(F$1,"-",$A7,"-",$B$19),'times raw'!$A:$B,2,FALSE),"")</f>
        <v>5</v>
      </c>
      <c r="G7" s="8">
        <f>IFERROR(VLOOKUP(CONCATENATE(G$1,"-",$A7,"-",$B$19),'times raw'!$A:$B,2,FALSE),"")</f>
        <v>0</v>
      </c>
      <c r="H7" s="8">
        <f>IFERROR(VLOOKUP(CONCATENATE(H$1,"-",$A7,"-",$B$19),'times raw'!$A:$B,2,FALSE),"")</f>
        <v>22</v>
      </c>
      <c r="I7" s="8">
        <f>IFERROR(VLOOKUP(CONCATENATE(I$1,"-",$A7,"-",$B$19),'times raw'!$A:$B,2,FALSE),"")</f>
        <v>7</v>
      </c>
      <c r="J7" s="8">
        <f>IFERROR(VLOOKUP(CONCATENATE(J$1,"-",$A7,"-",$B$19),'times raw'!$A:$B,2,FALSE),"")</f>
        <v>4</v>
      </c>
      <c r="K7" s="8">
        <f>IFERROR(VLOOKUP(CONCATENATE(K$1,"-",$A7,"-",$B$19),'times raw'!$A:$B,2,FALSE),"")</f>
        <v>2</v>
      </c>
      <c r="L7" s="8" t="str">
        <f>IFERROR(VLOOKUP(CONCATENATE(L$1,"-",$A7,"-",$B$19),'times raw'!$A:$B,2,FALSE),"")</f>
        <v/>
      </c>
    </row>
    <row r="8" spans="1:12">
      <c r="A8" t="s">
        <v>16</v>
      </c>
      <c r="B8" s="8" t="str">
        <f>IFERROR(VLOOKUP(CONCATENATE(B$1,"-",$A8,"-",$B$19),'times raw'!$A:$B,2,FALSE),"")</f>
        <v/>
      </c>
      <c r="C8" s="8" t="str">
        <f>IFERROR(VLOOKUP(CONCATENATE(C$1,"-",$A8,"-",$B$19),'times raw'!$A:$B,2,FALSE),"")</f>
        <v/>
      </c>
      <c r="D8" s="8" t="str">
        <f>IFERROR(VLOOKUP(CONCATENATE(D$1,"-",$A8,"-",$B$19),'times raw'!$A:$B,2,FALSE),"")</f>
        <v/>
      </c>
      <c r="E8" s="8">
        <f>IFERROR(VLOOKUP(CONCATENATE(E$1,"-",$A8,"-",$B$19),'times raw'!$A:$B,2,FALSE),"")</f>
        <v>4</v>
      </c>
      <c r="F8" s="8" t="str">
        <f>IFERROR(VLOOKUP(CONCATENATE(F$1,"-",$A8,"-",$B$19),'times raw'!$A:$B,2,FALSE),"")</f>
        <v/>
      </c>
      <c r="G8" s="8" t="str">
        <f>IFERROR(VLOOKUP(CONCATENATE(G$1,"-",$A8,"-",$B$19),'times raw'!$A:$B,2,FALSE),"")</f>
        <v/>
      </c>
      <c r="H8" s="8" t="str">
        <f>IFERROR(VLOOKUP(CONCATENATE(H$1,"-",$A8,"-",$B$19),'times raw'!$A:$B,2,FALSE),"")</f>
        <v/>
      </c>
      <c r="I8" s="8">
        <f>IFERROR(VLOOKUP(CONCATENATE(I$1,"-",$A8,"-",$B$19),'times raw'!$A:$B,2,FALSE),"")</f>
        <v>0</v>
      </c>
      <c r="J8" s="8" t="str">
        <f>IFERROR(VLOOKUP(CONCATENATE(J$1,"-",$A8,"-",$B$19),'times raw'!$A:$B,2,FALSE),"")</f>
        <v/>
      </c>
      <c r="K8" s="8" t="str">
        <f>IFERROR(VLOOKUP(CONCATENATE(K$1,"-",$A8,"-",$B$19),'times raw'!$A:$B,2,FALSE),"")</f>
        <v/>
      </c>
      <c r="L8" s="8" t="str">
        <f>IFERROR(VLOOKUP(CONCATENATE(L$1,"-",$A8,"-",$B$19),'times raw'!$A:$B,2,FALSE),"")</f>
        <v/>
      </c>
    </row>
    <row r="9" spans="1:12">
      <c r="A9" t="s">
        <v>17</v>
      </c>
      <c r="B9" s="8">
        <f>IFERROR(VLOOKUP(CONCATENATE(B$1,"-",$A9,"-",$B$19),'times raw'!$A:$B,2,FALSE),"")</f>
        <v>4</v>
      </c>
      <c r="C9" s="8" t="str">
        <f>IFERROR(VLOOKUP(CONCATENATE(C$1,"-",$A9,"-",$B$19),'times raw'!$A:$B,2,FALSE),"")</f>
        <v/>
      </c>
      <c r="D9" s="8">
        <f>IFERROR(VLOOKUP(CONCATENATE(D$1,"-",$A9,"-",$B$19),'times raw'!$A:$B,2,FALSE),"")</f>
        <v>0</v>
      </c>
      <c r="E9" s="8">
        <f>IFERROR(VLOOKUP(CONCATENATE(E$1,"-",$A9,"-",$B$19),'times raw'!$A:$B,2,FALSE),"")</f>
        <v>8</v>
      </c>
      <c r="F9" s="8">
        <f>IFERROR(VLOOKUP(CONCATENATE(F$1,"-",$A9,"-",$B$19),'times raw'!$A:$B,2,FALSE),"")</f>
        <v>0</v>
      </c>
      <c r="G9" s="8">
        <f>IFERROR(VLOOKUP(CONCATENATE(G$1,"-",$A9,"-",$B$19),'times raw'!$A:$B,2,FALSE),"")</f>
        <v>0</v>
      </c>
      <c r="H9" s="8">
        <f>IFERROR(VLOOKUP(CONCATENATE(H$1,"-",$A9,"-",$B$19),'times raw'!$A:$B,2,FALSE),"")</f>
        <v>10</v>
      </c>
      <c r="I9" s="8">
        <f>IFERROR(VLOOKUP(CONCATENATE(I$1,"-",$A9,"-",$B$19),'times raw'!$A:$B,2,FALSE),"")</f>
        <v>0</v>
      </c>
      <c r="J9" s="8">
        <f>IFERROR(VLOOKUP(CONCATENATE(J$1,"-",$A9,"-",$B$19),'times raw'!$A:$B,2,FALSE),"")</f>
        <v>7</v>
      </c>
      <c r="K9" s="8">
        <f>IFERROR(VLOOKUP(CONCATENATE(K$1,"-",$A9,"-",$B$19),'times raw'!$A:$B,2,FALSE),"")</f>
        <v>0</v>
      </c>
      <c r="L9" s="8" t="str">
        <f>IFERROR(VLOOKUP(CONCATENATE(L$1,"-",$A9,"-",$B$19),'times raw'!$A:$B,2,FALSE),"")</f>
        <v/>
      </c>
    </row>
    <row r="10" spans="1:12">
      <c r="A10" t="s">
        <v>22</v>
      </c>
      <c r="B10" s="8" t="str">
        <f>IFERROR(VLOOKUP(CONCATENATE(B$1,"-",$A10,"-",$B$19),'times raw'!$A:$B,2,FALSE),"")</f>
        <v/>
      </c>
      <c r="C10" s="8">
        <f>IFERROR(VLOOKUP(CONCATENATE(C$1,"-",$A10,"-",$B$19),'times raw'!$A:$B,2,FALSE),"")</f>
        <v>12</v>
      </c>
      <c r="D10" s="8" t="str">
        <f>IFERROR(VLOOKUP(CONCATENATE(D$1,"-",$A10,"-",$B$19),'times raw'!$A:$B,2,FALSE),"")</f>
        <v/>
      </c>
      <c r="E10" s="8">
        <f>IFERROR(VLOOKUP(CONCATENATE(E$1,"-",$A10,"-",$B$19),'times raw'!$A:$B,2,FALSE),"")</f>
        <v>1</v>
      </c>
      <c r="F10" s="8">
        <f>IFERROR(VLOOKUP(CONCATENATE(F$1,"-",$A10,"-",$B$19),'times raw'!$A:$B,2,FALSE),"")</f>
        <v>0</v>
      </c>
      <c r="G10" s="8">
        <f>IFERROR(VLOOKUP(CONCATENATE(G$1,"-",$A10,"-",$B$19),'times raw'!$A:$B,2,FALSE),"")</f>
        <v>0</v>
      </c>
      <c r="H10" s="8" t="str">
        <f>IFERROR(VLOOKUP(CONCATENATE(H$1,"-",$A10,"-",$B$19),'times raw'!$A:$B,2,FALSE),"")</f>
        <v/>
      </c>
      <c r="I10" s="8">
        <f>IFERROR(VLOOKUP(CONCATENATE(I$1,"-",$A10,"-",$B$19),'times raw'!$A:$B,2,FALSE),"")</f>
        <v>0</v>
      </c>
      <c r="J10" s="8">
        <f>IFERROR(VLOOKUP(CONCATENATE(J$1,"-",$A10,"-",$B$19),'times raw'!$A:$B,2,FALSE),"")</f>
        <v>0</v>
      </c>
      <c r="K10" s="8">
        <f>IFERROR(VLOOKUP(CONCATENATE(K$1,"-",$A10,"-",$B$19),'times raw'!$A:$B,2,FALSE),"")</f>
        <v>0</v>
      </c>
      <c r="L10" s="8" t="str">
        <f>IFERROR(VLOOKUP(CONCATENATE(L$1,"-",$A10,"-",$B$19),'times raw'!$A:$B,2,FALSE),"")</f>
        <v/>
      </c>
    </row>
    <row r="11" spans="1:12">
      <c r="A11" t="s">
        <v>18</v>
      </c>
      <c r="B11" s="8" t="str">
        <f>IFERROR(VLOOKUP(CONCATENATE(B$1,"-",$A11,"-",$B$19),'times raw'!$A:$B,2,FALSE),"")</f>
        <v/>
      </c>
      <c r="C11" s="8" t="str">
        <f>IFERROR(VLOOKUP(CONCATENATE(C$1,"-",$A11,"-",$B$19),'times raw'!$A:$B,2,FALSE),"")</f>
        <v/>
      </c>
      <c r="D11" s="8" t="str">
        <f>IFERROR(VLOOKUP(CONCATENATE(D$1,"-",$A11,"-",$B$19),'times raw'!$A:$B,2,FALSE),"")</f>
        <v/>
      </c>
      <c r="E11" s="8" t="str">
        <f>IFERROR(VLOOKUP(CONCATENATE(E$1,"-",$A11,"-",$B$19),'times raw'!$A:$B,2,FALSE),"")</f>
        <v/>
      </c>
      <c r="F11" s="8" t="str">
        <f>IFERROR(VLOOKUP(CONCATENATE(F$1,"-",$A11,"-",$B$19),'times raw'!$A:$B,2,FALSE),"")</f>
        <v/>
      </c>
      <c r="G11" s="8" t="str">
        <f>IFERROR(VLOOKUP(CONCATENATE(G$1,"-",$A11,"-",$B$19),'times raw'!$A:$B,2,FALSE),"")</f>
        <v/>
      </c>
      <c r="H11" s="8" t="str">
        <f>IFERROR(VLOOKUP(CONCATENATE(H$1,"-",$A11,"-",$B$19),'times raw'!$A:$B,2,FALSE),"")</f>
        <v/>
      </c>
      <c r="I11" s="8" t="str">
        <f>IFERROR(VLOOKUP(CONCATENATE(I$1,"-",$A11,"-",$B$19),'times raw'!$A:$B,2,FALSE),"")</f>
        <v/>
      </c>
      <c r="J11" s="8" t="str">
        <f>IFERROR(VLOOKUP(CONCATENATE(J$1,"-",$A11,"-",$B$19),'times raw'!$A:$B,2,FALSE),"")</f>
        <v/>
      </c>
      <c r="K11" s="8" t="str">
        <f>IFERROR(VLOOKUP(CONCATENATE(K$1,"-",$A11,"-",$B$19),'times raw'!$A:$B,2,FALSE),"")</f>
        <v/>
      </c>
      <c r="L11" s="8">
        <f>IFERROR(VLOOKUP(CONCATENATE(L$1,"-",$A11,"-",$B$19),'times raw'!$A:$B,2,FALSE),"")</f>
        <v>3</v>
      </c>
    </row>
    <row r="12" spans="1:12">
      <c r="A12" t="s">
        <v>19</v>
      </c>
      <c r="B12" s="8" t="str">
        <f>IFERROR(VLOOKUP(CONCATENATE(B$1,"-",$A12,"-",$B$19),'times raw'!$A:$B,2,FALSE),"")</f>
        <v/>
      </c>
      <c r="C12" s="8" t="str">
        <f>IFERROR(VLOOKUP(CONCATENATE(C$1,"-",$A12,"-",$B$19),'times raw'!$A:$B,2,FALSE),"")</f>
        <v/>
      </c>
      <c r="D12" s="8" t="str">
        <f>IFERROR(VLOOKUP(CONCATENATE(D$1,"-",$A12,"-",$B$19),'times raw'!$A:$B,2,FALSE),"")</f>
        <v/>
      </c>
      <c r="E12" s="8" t="str">
        <f>IFERROR(VLOOKUP(CONCATENATE(E$1,"-",$A12,"-",$B$19),'times raw'!$A:$B,2,FALSE),"")</f>
        <v/>
      </c>
      <c r="F12" s="8" t="str">
        <f>IFERROR(VLOOKUP(CONCATENATE(F$1,"-",$A12,"-",$B$19),'times raw'!$A:$B,2,FALSE),"")</f>
        <v/>
      </c>
      <c r="G12" s="8" t="str">
        <f>IFERROR(VLOOKUP(CONCATENATE(G$1,"-",$A12,"-",$B$19),'times raw'!$A:$B,2,FALSE),"")</f>
        <v/>
      </c>
      <c r="H12" s="8" t="str">
        <f>IFERROR(VLOOKUP(CONCATENATE(H$1,"-",$A12,"-",$B$19),'times raw'!$A:$B,2,FALSE),"")</f>
        <v/>
      </c>
      <c r="I12" s="8" t="str">
        <f>IFERROR(VLOOKUP(CONCATENATE(I$1,"-",$A12,"-",$B$19),'times raw'!$A:$B,2,FALSE),"")</f>
        <v/>
      </c>
      <c r="J12" s="8" t="str">
        <f>IFERROR(VLOOKUP(CONCATENATE(J$1,"-",$A12,"-",$B$19),'times raw'!$A:$B,2,FALSE),"")</f>
        <v/>
      </c>
      <c r="K12" s="8" t="str">
        <f>IFERROR(VLOOKUP(CONCATENATE(K$1,"-",$A12,"-",$B$19),'times raw'!$A:$B,2,FALSE),"")</f>
        <v/>
      </c>
      <c r="L12" s="8">
        <f>IFERROR(VLOOKUP(CONCATENATE(L$1,"-",$A12,"-",$B$19),'times raw'!$A:$B,2,FALSE),"")</f>
        <v>1</v>
      </c>
    </row>
    <row r="13" spans="1:12">
      <c r="A13" t="s">
        <v>20</v>
      </c>
      <c r="B13" s="8" t="str">
        <f>IFERROR(VLOOKUP(CONCATENATE(B$1,"-",$A13,"-",$B$19),'times raw'!$A:$B,2,FALSE),"")</f>
        <v/>
      </c>
      <c r="C13" s="8" t="str">
        <f>IFERROR(VLOOKUP(CONCATENATE(C$1,"-",$A13,"-",$B$19),'times raw'!$A:$B,2,FALSE),"")</f>
        <v/>
      </c>
      <c r="D13" s="8" t="str">
        <f>IFERROR(VLOOKUP(CONCATENATE(D$1,"-",$A13,"-",$B$19),'times raw'!$A:$B,2,FALSE),"")</f>
        <v/>
      </c>
      <c r="E13" s="8" t="str">
        <f>IFERROR(VLOOKUP(CONCATENATE(E$1,"-",$A13,"-",$B$19),'times raw'!$A:$B,2,FALSE),"")</f>
        <v/>
      </c>
      <c r="F13" s="8" t="str">
        <f>IFERROR(VLOOKUP(CONCATENATE(F$1,"-",$A13,"-",$B$19),'times raw'!$A:$B,2,FALSE),"")</f>
        <v/>
      </c>
      <c r="G13" s="8" t="str">
        <f>IFERROR(VLOOKUP(CONCATENATE(G$1,"-",$A13,"-",$B$19),'times raw'!$A:$B,2,FALSE),"")</f>
        <v/>
      </c>
      <c r="H13" s="8" t="str">
        <f>IFERROR(VLOOKUP(CONCATENATE(H$1,"-",$A13,"-",$B$19),'times raw'!$A:$B,2,FALSE),"")</f>
        <v/>
      </c>
      <c r="I13" s="8" t="str">
        <f>IFERROR(VLOOKUP(CONCATENATE(I$1,"-",$A13,"-",$B$19),'times raw'!$A:$B,2,FALSE),"")</f>
        <v/>
      </c>
      <c r="J13" s="8" t="str">
        <f>IFERROR(VLOOKUP(CONCATENATE(J$1,"-",$A13,"-",$B$19),'times raw'!$A:$B,2,FALSE),"")</f>
        <v/>
      </c>
      <c r="K13" s="8" t="str">
        <f>IFERROR(VLOOKUP(CONCATENATE(K$1,"-",$A13,"-",$B$19),'times raw'!$A:$B,2,FALSE),"")</f>
        <v/>
      </c>
      <c r="L13" s="8">
        <f>IFERROR(VLOOKUP(CONCATENATE(L$1,"-",$A13,"-",$B$19),'times raw'!$A:$B,2,FALSE),"")</f>
        <v>2</v>
      </c>
    </row>
    <row r="14" spans="1:12">
      <c r="A14" t="s">
        <v>21</v>
      </c>
      <c r="B14" s="8" t="str">
        <f>IFERROR(VLOOKUP(CONCATENATE(B$1,"-",$A14,"-",$B$19),'times raw'!$A:$B,2,FALSE),"")</f>
        <v/>
      </c>
      <c r="C14" s="8" t="str">
        <f>IFERROR(VLOOKUP(CONCATENATE(C$1,"-",$A14,"-",$B$19),'times raw'!$A:$B,2,FALSE),"")</f>
        <v/>
      </c>
      <c r="D14" s="8" t="str">
        <f>IFERROR(VLOOKUP(CONCATENATE(D$1,"-",$A14,"-",$B$19),'times raw'!$A:$B,2,FALSE),"")</f>
        <v/>
      </c>
      <c r="E14" s="8" t="str">
        <f>IFERROR(VLOOKUP(CONCATENATE(E$1,"-",$A14,"-",$B$19),'times raw'!$A:$B,2,FALSE),"")</f>
        <v/>
      </c>
      <c r="F14" s="8" t="str">
        <f>IFERROR(VLOOKUP(CONCATENATE(F$1,"-",$A14,"-",$B$19),'times raw'!$A:$B,2,FALSE),"")</f>
        <v/>
      </c>
      <c r="G14" s="8" t="str">
        <f>IFERROR(VLOOKUP(CONCATENATE(G$1,"-",$A14,"-",$B$19),'times raw'!$A:$B,2,FALSE),"")</f>
        <v/>
      </c>
      <c r="H14" s="8" t="str">
        <f>IFERROR(VLOOKUP(CONCATENATE(H$1,"-",$A14,"-",$B$19),'times raw'!$A:$B,2,FALSE),"")</f>
        <v/>
      </c>
      <c r="I14" s="8" t="str">
        <f>IFERROR(VLOOKUP(CONCATENATE(I$1,"-",$A14,"-",$B$19),'times raw'!$A:$B,2,FALSE),"")</f>
        <v/>
      </c>
      <c r="J14" s="8" t="str">
        <f>IFERROR(VLOOKUP(CONCATENATE(J$1,"-",$A14,"-",$B$19),'times raw'!$A:$B,2,FALSE),"")</f>
        <v/>
      </c>
      <c r="K14" s="8" t="str">
        <f>IFERROR(VLOOKUP(CONCATENATE(K$1,"-",$A14,"-",$B$19),'times raw'!$A:$B,2,FALSE),"")</f>
        <v/>
      </c>
      <c r="L14" s="8">
        <f>IFERROR(VLOOKUP(CONCATENATE(L$1,"-",$A14,"-",$B$19),'times raw'!$A:$B,2,FALSE),"")</f>
        <v>2</v>
      </c>
    </row>
    <row r="16" spans="1:12">
      <c r="A16" t="s">
        <v>32</v>
      </c>
      <c r="B16">
        <f>COUNT(B2:L14)</f>
        <v>58</v>
      </c>
    </row>
    <row r="17" spans="1:2">
      <c r="A17" t="s">
        <v>33</v>
      </c>
      <c r="B17">
        <f>SUM(B2:L14)</f>
        <v>1053</v>
      </c>
    </row>
    <row r="19" spans="1:2">
      <c r="A19" t="s">
        <v>648</v>
      </c>
      <c r="B19" t="s">
        <v>39</v>
      </c>
    </row>
    <row r="21" spans="1:2">
      <c r="A21" t="s">
        <v>644</v>
      </c>
      <c r="B21" s="9">
        <f>MAX(B2:L14)</f>
        <v>240</v>
      </c>
    </row>
    <row r="22" spans="1:2">
      <c r="A22" t="s">
        <v>645</v>
      </c>
      <c r="B22" s="9">
        <f>MIN(B2:L14)</f>
        <v>0</v>
      </c>
    </row>
    <row r="23" spans="1:2">
      <c r="A23" t="s">
        <v>646</v>
      </c>
      <c r="B23" s="9">
        <f>AVERAGE(B2:L14)</f>
        <v>18.155172413793103</v>
      </c>
    </row>
    <row r="24" spans="1:2">
      <c r="A24" t="s">
        <v>647</v>
      </c>
      <c r="B24" s="9">
        <f>STDEV(B2:L14)</f>
        <v>43.012769105349435</v>
      </c>
    </row>
  </sheetData>
  <conditionalFormatting sqref="B2:L14">
    <cfRule type="colorScale" priority="1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dimension ref="A1:L16"/>
  <sheetViews>
    <sheetView workbookViewId="0">
      <selection activeCell="E17" sqref="E17"/>
    </sheetView>
  </sheetViews>
  <sheetFormatPr defaultRowHeight="15"/>
  <cols>
    <col min="1" max="1" width="23.42578125" bestFit="1" customWidth="1"/>
  </cols>
  <sheetData>
    <row r="1" spans="1:12">
      <c r="B1" t="s">
        <v>5</v>
      </c>
      <c r="C1" t="s">
        <v>25</v>
      </c>
      <c r="D1" t="s">
        <v>6</v>
      </c>
      <c r="E1" t="s">
        <v>7</v>
      </c>
      <c r="F1" t="s">
        <v>8</v>
      </c>
      <c r="G1" t="s">
        <v>0</v>
      </c>
      <c r="H1" t="s">
        <v>1</v>
      </c>
      <c r="I1" t="s">
        <v>2</v>
      </c>
      <c r="J1" t="s">
        <v>3</v>
      </c>
      <c r="K1" t="s">
        <v>4</v>
      </c>
      <c r="L1" t="s">
        <v>9</v>
      </c>
    </row>
    <row r="2" spans="1:12">
      <c r="A2" t="s">
        <v>10</v>
      </c>
      <c r="B2" s="2"/>
      <c r="C2" s="2"/>
      <c r="D2" s="2"/>
      <c r="E2" s="2">
        <v>0</v>
      </c>
      <c r="F2" s="2"/>
      <c r="G2" s="2"/>
      <c r="H2" s="2"/>
      <c r="I2" s="2"/>
      <c r="J2" s="2"/>
      <c r="K2" s="2"/>
      <c r="L2" s="2"/>
    </row>
    <row r="3" spans="1:12">
      <c r="A3" t="s">
        <v>11</v>
      </c>
      <c r="B3" s="2"/>
      <c r="C3" s="2"/>
      <c r="D3" s="2"/>
      <c r="E3" s="2">
        <v>0</v>
      </c>
      <c r="F3" s="2"/>
      <c r="G3" s="2"/>
      <c r="H3" s="2"/>
      <c r="I3" s="2"/>
      <c r="J3" s="2"/>
      <c r="K3" s="2"/>
      <c r="L3" s="2"/>
    </row>
    <row r="4" spans="1:12">
      <c r="A4" t="s">
        <v>12</v>
      </c>
      <c r="B4" s="2"/>
      <c r="C4" s="2"/>
      <c r="D4" s="2"/>
      <c r="E4" s="2">
        <v>0</v>
      </c>
      <c r="F4">
        <v>0</v>
      </c>
      <c r="H4" s="2">
        <v>0</v>
      </c>
      <c r="I4" s="2">
        <v>0</v>
      </c>
      <c r="J4" s="2">
        <v>1</v>
      </c>
      <c r="K4" s="2"/>
      <c r="L4" s="2"/>
    </row>
    <row r="5" spans="1:12">
      <c r="A5" t="s">
        <v>13</v>
      </c>
      <c r="B5" s="2"/>
      <c r="C5" s="2">
        <v>7</v>
      </c>
      <c r="D5" s="2">
        <v>0</v>
      </c>
      <c r="E5" s="2">
        <v>0</v>
      </c>
      <c r="F5" s="2">
        <v>0</v>
      </c>
      <c r="G5" s="2"/>
      <c r="H5" s="2">
        <v>0</v>
      </c>
      <c r="I5" s="2">
        <v>0</v>
      </c>
      <c r="J5" s="2">
        <v>0</v>
      </c>
      <c r="K5" s="2"/>
      <c r="L5" s="2"/>
    </row>
    <row r="6" spans="1:12">
      <c r="A6" t="s">
        <v>14</v>
      </c>
      <c r="B6" s="2"/>
      <c r="C6" s="2">
        <v>4</v>
      </c>
      <c r="D6" s="2">
        <v>0</v>
      </c>
      <c r="E6" s="2">
        <v>0</v>
      </c>
      <c r="F6" s="2">
        <v>0</v>
      </c>
      <c r="H6" s="2">
        <v>0</v>
      </c>
      <c r="I6" s="2">
        <v>0</v>
      </c>
      <c r="J6" s="2">
        <v>0</v>
      </c>
      <c r="K6" s="2"/>
      <c r="L6" s="2"/>
    </row>
    <row r="7" spans="1:12">
      <c r="A7" t="s">
        <v>15</v>
      </c>
      <c r="B7" s="2">
        <v>0</v>
      </c>
      <c r="C7" s="2"/>
      <c r="D7" s="2"/>
      <c r="E7" s="2">
        <v>0</v>
      </c>
      <c r="F7" s="2">
        <v>0</v>
      </c>
      <c r="H7" s="2">
        <v>0</v>
      </c>
      <c r="I7" s="2">
        <v>0</v>
      </c>
      <c r="J7" s="2">
        <v>0</v>
      </c>
      <c r="K7" s="2">
        <v>0</v>
      </c>
      <c r="L7" s="2"/>
    </row>
    <row r="8" spans="1:12">
      <c r="A8" t="s">
        <v>16</v>
      </c>
      <c r="B8" s="2"/>
      <c r="C8" s="2"/>
      <c r="D8" s="2"/>
      <c r="E8" s="2">
        <v>0</v>
      </c>
      <c r="F8" s="2"/>
      <c r="H8" s="2"/>
      <c r="I8" s="2"/>
      <c r="J8" s="2"/>
      <c r="K8" s="2"/>
      <c r="L8" s="2"/>
    </row>
    <row r="9" spans="1:12">
      <c r="A9" t="s">
        <v>17</v>
      </c>
      <c r="B9" s="2">
        <v>0</v>
      </c>
      <c r="C9" s="2"/>
      <c r="D9" s="2"/>
      <c r="E9" s="2">
        <v>0</v>
      </c>
      <c r="F9" s="2"/>
      <c r="H9" s="2">
        <v>0</v>
      </c>
      <c r="I9" s="2"/>
      <c r="J9" s="2">
        <v>0</v>
      </c>
      <c r="K9" s="2"/>
      <c r="L9" s="2"/>
    </row>
    <row r="10" spans="1:12">
      <c r="A10" t="s">
        <v>22</v>
      </c>
      <c r="B10" s="2"/>
      <c r="C10" s="2">
        <v>0</v>
      </c>
      <c r="D10" s="2"/>
      <c r="E10" s="2"/>
      <c r="F10" s="2"/>
      <c r="G10" s="2"/>
      <c r="H10" s="2"/>
      <c r="I10" s="2"/>
      <c r="J10" s="2"/>
      <c r="K10" s="2"/>
      <c r="L10" s="2"/>
    </row>
    <row r="11" spans="1:12">
      <c r="A11" t="s">
        <v>18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>
        <v>0</v>
      </c>
    </row>
    <row r="12" spans="1:12">
      <c r="A12" t="s">
        <v>19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>
        <v>0</v>
      </c>
    </row>
    <row r="13" spans="1:12">
      <c r="A13" t="s">
        <v>20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>
        <v>0</v>
      </c>
    </row>
    <row r="14" spans="1:12">
      <c r="A14" t="s">
        <v>21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>
        <v>0</v>
      </c>
    </row>
    <row r="16" spans="1:12">
      <c r="A16" t="s">
        <v>28</v>
      </c>
      <c r="B16">
        <f>COUNTIF(B2:L14,"&gt;0")</f>
        <v>3</v>
      </c>
    </row>
  </sheetData>
  <conditionalFormatting sqref="B2:L14">
    <cfRule type="aboveAverage" dxfId="0" priority="1"/>
  </conditionalFormatting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>
  <dimension ref="A1:L995"/>
  <sheetViews>
    <sheetView workbookViewId="0">
      <selection activeCell="F4" sqref="F4"/>
    </sheetView>
  </sheetViews>
  <sheetFormatPr defaultRowHeight="15"/>
  <cols>
    <col min="1" max="1" width="23.42578125" bestFit="1" customWidth="1"/>
  </cols>
  <sheetData>
    <row r="1" spans="1:12">
      <c r="B1" t="s">
        <v>704</v>
      </c>
      <c r="C1" t="s">
        <v>706</v>
      </c>
      <c r="D1" t="s">
        <v>707</v>
      </c>
      <c r="F1" t="s">
        <v>708</v>
      </c>
      <c r="G1" t="s">
        <v>709</v>
      </c>
      <c r="H1" t="s">
        <v>710</v>
      </c>
    </row>
    <row r="2" spans="1:12">
      <c r="A2" t="s">
        <v>705</v>
      </c>
      <c r="B2">
        <f>AVERAGE(B6:B995)</f>
        <v>95.405050505050511</v>
      </c>
      <c r="C2">
        <f>AVERAGE(C6:C995)</f>
        <v>1.5101010101010102</v>
      </c>
      <c r="D2">
        <f>AVERAGE(D6:D995)</f>
        <v>220</v>
      </c>
      <c r="F2">
        <f>AVERAGE(F6:F995)</f>
        <v>1.8286638778594972</v>
      </c>
      <c r="G2">
        <f>AVERAGE(G6:G995)</f>
        <v>118.96339059650398</v>
      </c>
      <c r="H2">
        <f>AVERAGE(H6:H995)</f>
        <v>1.3152338338282068</v>
      </c>
    </row>
    <row r="3" spans="1:12">
      <c r="A3" t="s">
        <v>655</v>
      </c>
      <c r="B3">
        <f>MAX(B6:B995)</f>
        <v>1312</v>
      </c>
      <c r="C3">
        <f>MAX(C6:C995)</f>
        <v>20</v>
      </c>
      <c r="D3">
        <f>MAX(D6:D995)</f>
        <v>2995</v>
      </c>
      <c r="F3">
        <f>MAX(F6:F995)</f>
        <v>13.550925925925926</v>
      </c>
      <c r="G3">
        <f>MAX(G6:G995)</f>
        <v>1912</v>
      </c>
      <c r="H3">
        <f>MAX(H6:H995)</f>
        <v>11.31360946745562</v>
      </c>
    </row>
    <row r="4" spans="1:12">
      <c r="A4" t="s">
        <v>713</v>
      </c>
      <c r="F4">
        <f>VAR(F6:F995)</f>
        <v>2.0055707678479355</v>
      </c>
      <c r="G4">
        <f>VAR(G6:G995)</f>
        <v>15374.608536778542</v>
      </c>
      <c r="H4">
        <f>VAR(H6:H995)</f>
        <v>0.62997070585010695</v>
      </c>
    </row>
    <row r="6" spans="1:12">
      <c r="B6">
        <v>268</v>
      </c>
      <c r="C6">
        <v>0</v>
      </c>
      <c r="D6">
        <v>740</v>
      </c>
      <c r="F6">
        <f t="shared" ref="F6:F69" si="0">D6/B6</f>
        <v>2.7611940298507465</v>
      </c>
      <c r="G6" t="str">
        <f t="shared" ref="G6:G69" si="1">IF(C6&gt;0,D6/C6,"")</f>
        <v/>
      </c>
      <c r="H6" t="str">
        <f t="shared" ref="H6:H69" si="2">IF(AND(C6&gt;0,B6&gt;0),D6/(C6*B6),"")</f>
        <v/>
      </c>
    </row>
    <row r="7" spans="1:12">
      <c r="B7">
        <v>139</v>
      </c>
      <c r="C7">
        <v>0</v>
      </c>
      <c r="D7">
        <v>525</v>
      </c>
      <c r="F7">
        <f t="shared" si="0"/>
        <v>3.7769784172661871</v>
      </c>
      <c r="G7" t="str">
        <f t="shared" si="1"/>
        <v/>
      </c>
      <c r="H7" t="str">
        <f t="shared" si="2"/>
        <v/>
      </c>
      <c r="I7" s="2"/>
      <c r="J7" s="2"/>
      <c r="K7" s="2"/>
      <c r="L7" s="2"/>
    </row>
    <row r="8" spans="1:12">
      <c r="B8">
        <v>118</v>
      </c>
      <c r="C8">
        <v>0</v>
      </c>
      <c r="D8">
        <v>453</v>
      </c>
      <c r="F8">
        <f t="shared" si="0"/>
        <v>3.8389830508474576</v>
      </c>
      <c r="G8" t="str">
        <f t="shared" si="1"/>
        <v/>
      </c>
      <c r="H8" t="str">
        <f t="shared" si="2"/>
        <v/>
      </c>
      <c r="I8" s="2"/>
      <c r="J8" s="2"/>
      <c r="K8" s="2"/>
      <c r="L8" s="2"/>
    </row>
    <row r="9" spans="1:12">
      <c r="B9">
        <v>389</v>
      </c>
      <c r="C9">
        <v>0</v>
      </c>
      <c r="D9">
        <v>445</v>
      </c>
      <c r="F9">
        <f t="shared" si="0"/>
        <v>1.1439588688946016</v>
      </c>
      <c r="G9" t="str">
        <f t="shared" si="1"/>
        <v/>
      </c>
      <c r="H9" t="str">
        <f t="shared" si="2"/>
        <v/>
      </c>
      <c r="I9" s="2"/>
      <c r="J9" s="2"/>
      <c r="K9" s="2"/>
      <c r="L9" s="2"/>
    </row>
    <row r="10" spans="1:12">
      <c r="B10">
        <v>391</v>
      </c>
      <c r="C10">
        <v>0</v>
      </c>
      <c r="D10">
        <v>439</v>
      </c>
      <c r="F10">
        <f t="shared" si="0"/>
        <v>1.1227621483375958</v>
      </c>
      <c r="G10" t="str">
        <f t="shared" si="1"/>
        <v/>
      </c>
      <c r="H10" t="str">
        <f t="shared" si="2"/>
        <v/>
      </c>
      <c r="I10" s="2"/>
      <c r="J10" s="2"/>
      <c r="K10" s="2"/>
      <c r="L10" s="2"/>
    </row>
    <row r="11" spans="1:12">
      <c r="B11">
        <v>365</v>
      </c>
      <c r="C11">
        <v>0</v>
      </c>
      <c r="D11">
        <v>410</v>
      </c>
      <c r="F11">
        <f t="shared" si="0"/>
        <v>1.1232876712328768</v>
      </c>
      <c r="G11" t="str">
        <f t="shared" si="1"/>
        <v/>
      </c>
      <c r="H11" t="str">
        <f t="shared" si="2"/>
        <v/>
      </c>
      <c r="I11" s="2"/>
      <c r="J11" s="2"/>
      <c r="K11" s="2"/>
      <c r="L11" s="2"/>
    </row>
    <row r="12" spans="1:12">
      <c r="B12">
        <v>187</v>
      </c>
      <c r="C12">
        <v>0</v>
      </c>
      <c r="D12">
        <v>212</v>
      </c>
      <c r="F12">
        <f t="shared" si="0"/>
        <v>1.1336898395721926</v>
      </c>
      <c r="G12" t="str">
        <f t="shared" si="1"/>
        <v/>
      </c>
      <c r="H12" t="str">
        <f t="shared" si="2"/>
        <v/>
      </c>
      <c r="I12" s="2"/>
      <c r="J12" s="2"/>
      <c r="K12" s="2"/>
      <c r="L12" s="2"/>
    </row>
    <row r="13" spans="1:12">
      <c r="B13">
        <v>116</v>
      </c>
      <c r="C13">
        <v>0</v>
      </c>
      <c r="D13">
        <v>205</v>
      </c>
      <c r="F13">
        <f t="shared" si="0"/>
        <v>1.7672413793103448</v>
      </c>
      <c r="G13" t="str">
        <f t="shared" si="1"/>
        <v/>
      </c>
      <c r="H13" t="str">
        <f t="shared" si="2"/>
        <v/>
      </c>
      <c r="I13" s="2"/>
      <c r="J13" s="2"/>
      <c r="K13" s="2"/>
      <c r="L13" s="2"/>
    </row>
    <row r="14" spans="1:12">
      <c r="B14">
        <v>90</v>
      </c>
      <c r="C14">
        <v>0</v>
      </c>
      <c r="D14">
        <v>205</v>
      </c>
      <c r="F14">
        <f t="shared" si="0"/>
        <v>2.2777777777777777</v>
      </c>
      <c r="G14" t="str">
        <f t="shared" si="1"/>
        <v/>
      </c>
      <c r="H14" t="str">
        <f t="shared" si="2"/>
        <v/>
      </c>
      <c r="I14" s="2"/>
      <c r="J14" s="2"/>
      <c r="K14" s="2"/>
      <c r="L14" s="2"/>
    </row>
    <row r="15" spans="1:12">
      <c r="B15">
        <v>108</v>
      </c>
      <c r="C15">
        <v>0</v>
      </c>
      <c r="D15">
        <v>199</v>
      </c>
      <c r="F15">
        <f t="shared" si="0"/>
        <v>1.8425925925925926</v>
      </c>
      <c r="G15" t="str">
        <f t="shared" si="1"/>
        <v/>
      </c>
      <c r="H15" t="str">
        <f t="shared" si="2"/>
        <v/>
      </c>
      <c r="I15" s="2"/>
      <c r="J15" s="2"/>
      <c r="K15" s="2"/>
      <c r="L15" s="2"/>
    </row>
    <row r="16" spans="1:12">
      <c r="B16">
        <v>115</v>
      </c>
      <c r="C16">
        <v>0</v>
      </c>
      <c r="D16">
        <v>195</v>
      </c>
      <c r="F16">
        <f t="shared" si="0"/>
        <v>1.6956521739130435</v>
      </c>
      <c r="G16" t="str">
        <f t="shared" si="1"/>
        <v/>
      </c>
      <c r="H16" t="str">
        <f t="shared" si="2"/>
        <v/>
      </c>
      <c r="I16" s="2"/>
      <c r="J16" s="2"/>
      <c r="K16" s="2"/>
      <c r="L16" s="2"/>
    </row>
    <row r="17" spans="2:12">
      <c r="B17">
        <v>167</v>
      </c>
      <c r="C17">
        <v>0</v>
      </c>
      <c r="D17">
        <v>194</v>
      </c>
      <c r="F17">
        <f t="shared" si="0"/>
        <v>1.1616766467065869</v>
      </c>
      <c r="G17" t="str">
        <f t="shared" si="1"/>
        <v/>
      </c>
      <c r="H17" t="str">
        <f t="shared" si="2"/>
        <v/>
      </c>
      <c r="I17" s="2"/>
      <c r="J17" s="2"/>
      <c r="K17" s="2"/>
      <c r="L17" s="2"/>
    </row>
    <row r="18" spans="2:12">
      <c r="B18">
        <v>118</v>
      </c>
      <c r="C18">
        <v>0</v>
      </c>
      <c r="D18">
        <v>189</v>
      </c>
      <c r="F18">
        <f t="shared" si="0"/>
        <v>1.6016949152542372</v>
      </c>
      <c r="G18" t="str">
        <f t="shared" si="1"/>
        <v/>
      </c>
      <c r="H18" t="str">
        <f t="shared" si="2"/>
        <v/>
      </c>
      <c r="I18" s="2"/>
      <c r="J18" s="2"/>
      <c r="K18" s="2"/>
      <c r="L18" s="2"/>
    </row>
    <row r="19" spans="2:12">
      <c r="B19">
        <v>125</v>
      </c>
      <c r="C19">
        <v>0</v>
      </c>
      <c r="D19">
        <v>180</v>
      </c>
      <c r="F19">
        <f t="shared" si="0"/>
        <v>1.44</v>
      </c>
      <c r="G19" t="str">
        <f t="shared" si="1"/>
        <v/>
      </c>
      <c r="H19" t="str">
        <f t="shared" si="2"/>
        <v/>
      </c>
      <c r="I19" s="2"/>
      <c r="J19" s="2"/>
      <c r="K19" s="2"/>
      <c r="L19" s="2"/>
    </row>
    <row r="20" spans="2:12">
      <c r="B20">
        <v>102</v>
      </c>
      <c r="C20">
        <v>0</v>
      </c>
      <c r="D20">
        <v>177</v>
      </c>
      <c r="F20">
        <f t="shared" si="0"/>
        <v>1.7352941176470589</v>
      </c>
      <c r="G20" t="str">
        <f t="shared" si="1"/>
        <v/>
      </c>
      <c r="H20" t="str">
        <f t="shared" si="2"/>
        <v/>
      </c>
    </row>
    <row r="21" spans="2:12">
      <c r="B21">
        <v>116</v>
      </c>
      <c r="C21">
        <v>0</v>
      </c>
      <c r="D21">
        <v>171</v>
      </c>
      <c r="F21">
        <f t="shared" si="0"/>
        <v>1.4741379310344827</v>
      </c>
      <c r="G21" t="str">
        <f t="shared" si="1"/>
        <v/>
      </c>
      <c r="H21" t="str">
        <f t="shared" si="2"/>
        <v/>
      </c>
    </row>
    <row r="22" spans="2:12">
      <c r="B22">
        <v>153</v>
      </c>
      <c r="C22">
        <v>0</v>
      </c>
      <c r="D22">
        <v>169</v>
      </c>
      <c r="F22">
        <f t="shared" si="0"/>
        <v>1.1045751633986929</v>
      </c>
      <c r="G22" t="str">
        <f t="shared" si="1"/>
        <v/>
      </c>
      <c r="H22" t="str">
        <f t="shared" si="2"/>
        <v/>
      </c>
    </row>
    <row r="23" spans="2:12">
      <c r="B23">
        <v>100</v>
      </c>
      <c r="C23">
        <v>0</v>
      </c>
      <c r="D23">
        <v>165</v>
      </c>
      <c r="F23">
        <f t="shared" si="0"/>
        <v>1.65</v>
      </c>
      <c r="G23" t="str">
        <f t="shared" si="1"/>
        <v/>
      </c>
      <c r="H23" t="str">
        <f t="shared" si="2"/>
        <v/>
      </c>
    </row>
    <row r="24" spans="2:12">
      <c r="B24">
        <v>119</v>
      </c>
      <c r="C24">
        <v>0</v>
      </c>
      <c r="D24">
        <v>140</v>
      </c>
      <c r="F24">
        <f t="shared" si="0"/>
        <v>1.1764705882352942</v>
      </c>
      <c r="G24" t="str">
        <f t="shared" si="1"/>
        <v/>
      </c>
      <c r="H24" t="str">
        <f t="shared" si="2"/>
        <v/>
      </c>
    </row>
    <row r="25" spans="2:12">
      <c r="B25">
        <v>76</v>
      </c>
      <c r="C25">
        <v>0</v>
      </c>
      <c r="D25">
        <v>140</v>
      </c>
      <c r="F25">
        <f t="shared" si="0"/>
        <v>1.8421052631578947</v>
      </c>
      <c r="G25" t="str">
        <f t="shared" si="1"/>
        <v/>
      </c>
      <c r="H25" t="str">
        <f t="shared" si="2"/>
        <v/>
      </c>
    </row>
    <row r="26" spans="2:12">
      <c r="B26">
        <v>121</v>
      </c>
      <c r="C26">
        <v>0</v>
      </c>
      <c r="D26">
        <v>136</v>
      </c>
      <c r="F26">
        <f t="shared" si="0"/>
        <v>1.1239669421487604</v>
      </c>
      <c r="G26" t="str">
        <f t="shared" si="1"/>
        <v/>
      </c>
      <c r="H26" t="str">
        <f t="shared" si="2"/>
        <v/>
      </c>
    </row>
    <row r="27" spans="2:12">
      <c r="B27">
        <v>99</v>
      </c>
      <c r="C27">
        <v>0</v>
      </c>
      <c r="D27">
        <v>132</v>
      </c>
      <c r="F27">
        <f t="shared" si="0"/>
        <v>1.3333333333333333</v>
      </c>
      <c r="G27" t="str">
        <f t="shared" si="1"/>
        <v/>
      </c>
      <c r="H27" t="str">
        <f t="shared" si="2"/>
        <v/>
      </c>
    </row>
    <row r="28" spans="2:12">
      <c r="B28">
        <v>68</v>
      </c>
      <c r="C28">
        <v>0</v>
      </c>
      <c r="D28">
        <v>128</v>
      </c>
      <c r="F28">
        <f t="shared" si="0"/>
        <v>1.8823529411764706</v>
      </c>
      <c r="G28" t="str">
        <f t="shared" si="1"/>
        <v/>
      </c>
      <c r="H28" t="str">
        <f t="shared" si="2"/>
        <v/>
      </c>
    </row>
    <row r="29" spans="2:12">
      <c r="B29">
        <v>79</v>
      </c>
      <c r="C29">
        <v>0</v>
      </c>
      <c r="D29">
        <v>124</v>
      </c>
      <c r="F29">
        <f t="shared" si="0"/>
        <v>1.5696202531645569</v>
      </c>
      <c r="G29" t="str">
        <f t="shared" si="1"/>
        <v/>
      </c>
      <c r="H29" t="str">
        <f t="shared" si="2"/>
        <v/>
      </c>
    </row>
    <row r="30" spans="2:12">
      <c r="B30">
        <v>109</v>
      </c>
      <c r="C30">
        <v>0</v>
      </c>
      <c r="D30">
        <v>122</v>
      </c>
      <c r="F30">
        <f t="shared" si="0"/>
        <v>1.1192660550458715</v>
      </c>
      <c r="G30" t="str">
        <f t="shared" si="1"/>
        <v/>
      </c>
      <c r="H30" t="str">
        <f t="shared" si="2"/>
        <v/>
      </c>
    </row>
    <row r="31" spans="2:12">
      <c r="B31">
        <v>76</v>
      </c>
      <c r="C31">
        <v>0</v>
      </c>
      <c r="D31">
        <v>121</v>
      </c>
      <c r="F31">
        <f t="shared" si="0"/>
        <v>1.5921052631578947</v>
      </c>
      <c r="G31" t="str">
        <f t="shared" si="1"/>
        <v/>
      </c>
      <c r="H31" t="str">
        <f t="shared" si="2"/>
        <v/>
      </c>
    </row>
    <row r="32" spans="2:12">
      <c r="B32">
        <v>45</v>
      </c>
      <c r="C32">
        <v>0</v>
      </c>
      <c r="D32">
        <v>119</v>
      </c>
      <c r="F32">
        <f t="shared" si="0"/>
        <v>2.6444444444444444</v>
      </c>
      <c r="G32" t="str">
        <f t="shared" si="1"/>
        <v/>
      </c>
      <c r="H32" t="str">
        <f t="shared" si="2"/>
        <v/>
      </c>
    </row>
    <row r="33" spans="2:8">
      <c r="B33">
        <v>62</v>
      </c>
      <c r="C33">
        <v>0</v>
      </c>
      <c r="D33">
        <v>106</v>
      </c>
      <c r="F33">
        <f t="shared" si="0"/>
        <v>1.7096774193548387</v>
      </c>
      <c r="G33" t="str">
        <f t="shared" si="1"/>
        <v/>
      </c>
      <c r="H33" t="str">
        <f t="shared" si="2"/>
        <v/>
      </c>
    </row>
    <row r="34" spans="2:8">
      <c r="B34">
        <v>79</v>
      </c>
      <c r="C34">
        <v>0</v>
      </c>
      <c r="D34">
        <v>104</v>
      </c>
      <c r="F34">
        <f t="shared" si="0"/>
        <v>1.3164556962025316</v>
      </c>
      <c r="G34" t="str">
        <f t="shared" si="1"/>
        <v/>
      </c>
      <c r="H34" t="str">
        <f t="shared" si="2"/>
        <v/>
      </c>
    </row>
    <row r="35" spans="2:8">
      <c r="B35">
        <v>90</v>
      </c>
      <c r="C35">
        <v>0</v>
      </c>
      <c r="D35">
        <v>102</v>
      </c>
      <c r="F35">
        <f t="shared" si="0"/>
        <v>1.1333333333333333</v>
      </c>
      <c r="G35" t="str">
        <f t="shared" si="1"/>
        <v/>
      </c>
      <c r="H35" t="str">
        <f t="shared" si="2"/>
        <v/>
      </c>
    </row>
    <row r="36" spans="2:8">
      <c r="B36">
        <v>98</v>
      </c>
      <c r="C36">
        <v>0</v>
      </c>
      <c r="D36">
        <v>102</v>
      </c>
      <c r="F36">
        <f t="shared" si="0"/>
        <v>1.0408163265306123</v>
      </c>
      <c r="G36" t="str">
        <f t="shared" si="1"/>
        <v/>
      </c>
      <c r="H36" t="str">
        <f t="shared" si="2"/>
        <v/>
      </c>
    </row>
    <row r="37" spans="2:8">
      <c r="B37">
        <v>97</v>
      </c>
      <c r="C37">
        <v>0</v>
      </c>
      <c r="D37">
        <v>101</v>
      </c>
      <c r="F37">
        <f t="shared" si="0"/>
        <v>1.0412371134020619</v>
      </c>
      <c r="G37" t="str">
        <f t="shared" si="1"/>
        <v/>
      </c>
      <c r="H37" t="str">
        <f t="shared" si="2"/>
        <v/>
      </c>
    </row>
    <row r="38" spans="2:8">
      <c r="B38">
        <v>93</v>
      </c>
      <c r="C38">
        <v>0</v>
      </c>
      <c r="D38">
        <v>100</v>
      </c>
      <c r="F38">
        <f t="shared" si="0"/>
        <v>1.075268817204301</v>
      </c>
      <c r="G38" t="str">
        <f t="shared" si="1"/>
        <v/>
      </c>
      <c r="H38" t="str">
        <f t="shared" si="2"/>
        <v/>
      </c>
    </row>
    <row r="39" spans="2:8">
      <c r="B39">
        <v>79</v>
      </c>
      <c r="C39">
        <v>0</v>
      </c>
      <c r="D39">
        <v>99</v>
      </c>
      <c r="F39">
        <f t="shared" si="0"/>
        <v>1.2531645569620253</v>
      </c>
      <c r="G39" t="str">
        <f t="shared" si="1"/>
        <v/>
      </c>
      <c r="H39" t="str">
        <f t="shared" si="2"/>
        <v/>
      </c>
    </row>
    <row r="40" spans="2:8">
      <c r="B40">
        <v>40</v>
      </c>
      <c r="C40">
        <v>0</v>
      </c>
      <c r="D40">
        <v>94</v>
      </c>
      <c r="F40">
        <f t="shared" si="0"/>
        <v>2.35</v>
      </c>
      <c r="G40" t="str">
        <f t="shared" si="1"/>
        <v/>
      </c>
      <c r="H40" t="str">
        <f t="shared" si="2"/>
        <v/>
      </c>
    </row>
    <row r="41" spans="2:8">
      <c r="B41">
        <v>79</v>
      </c>
      <c r="C41">
        <v>0</v>
      </c>
      <c r="D41">
        <v>91</v>
      </c>
      <c r="F41">
        <f t="shared" si="0"/>
        <v>1.1518987341772151</v>
      </c>
      <c r="G41" t="str">
        <f t="shared" si="1"/>
        <v/>
      </c>
      <c r="H41" t="str">
        <f t="shared" si="2"/>
        <v/>
      </c>
    </row>
    <row r="42" spans="2:8">
      <c r="B42">
        <v>82</v>
      </c>
      <c r="C42">
        <v>0</v>
      </c>
      <c r="D42">
        <v>89</v>
      </c>
      <c r="F42">
        <f t="shared" si="0"/>
        <v>1.0853658536585367</v>
      </c>
      <c r="G42" t="str">
        <f t="shared" si="1"/>
        <v/>
      </c>
      <c r="H42" t="str">
        <f t="shared" si="2"/>
        <v/>
      </c>
    </row>
    <row r="43" spans="2:8">
      <c r="B43">
        <v>51</v>
      </c>
      <c r="C43">
        <v>0</v>
      </c>
      <c r="D43">
        <v>89</v>
      </c>
      <c r="F43">
        <f t="shared" si="0"/>
        <v>1.7450980392156863</v>
      </c>
      <c r="G43" t="str">
        <f t="shared" si="1"/>
        <v/>
      </c>
      <c r="H43" t="str">
        <f t="shared" si="2"/>
        <v/>
      </c>
    </row>
    <row r="44" spans="2:8">
      <c r="B44">
        <v>51</v>
      </c>
      <c r="C44">
        <v>0</v>
      </c>
      <c r="D44">
        <v>81</v>
      </c>
      <c r="F44">
        <f t="shared" si="0"/>
        <v>1.588235294117647</v>
      </c>
      <c r="G44" t="str">
        <f t="shared" si="1"/>
        <v/>
      </c>
      <c r="H44" t="str">
        <f t="shared" si="2"/>
        <v/>
      </c>
    </row>
    <row r="45" spans="2:8">
      <c r="B45">
        <v>72</v>
      </c>
      <c r="C45">
        <v>0</v>
      </c>
      <c r="D45">
        <v>81</v>
      </c>
      <c r="F45">
        <f t="shared" si="0"/>
        <v>1.125</v>
      </c>
      <c r="G45" t="str">
        <f t="shared" si="1"/>
        <v/>
      </c>
      <c r="H45" t="str">
        <f t="shared" si="2"/>
        <v/>
      </c>
    </row>
    <row r="46" spans="2:8">
      <c r="B46">
        <v>70</v>
      </c>
      <c r="C46">
        <v>0</v>
      </c>
      <c r="D46">
        <v>81</v>
      </c>
      <c r="F46">
        <f t="shared" si="0"/>
        <v>1.1571428571428573</v>
      </c>
      <c r="G46" t="str">
        <f t="shared" si="1"/>
        <v/>
      </c>
      <c r="H46" t="str">
        <f t="shared" si="2"/>
        <v/>
      </c>
    </row>
    <row r="47" spans="2:8">
      <c r="B47">
        <v>77</v>
      </c>
      <c r="C47">
        <v>0</v>
      </c>
      <c r="D47">
        <v>79</v>
      </c>
      <c r="F47">
        <f t="shared" si="0"/>
        <v>1.025974025974026</v>
      </c>
      <c r="G47" t="str">
        <f t="shared" si="1"/>
        <v/>
      </c>
      <c r="H47" t="str">
        <f t="shared" si="2"/>
        <v/>
      </c>
    </row>
    <row r="48" spans="2:8">
      <c r="B48">
        <v>35</v>
      </c>
      <c r="C48">
        <v>0</v>
      </c>
      <c r="D48">
        <v>76</v>
      </c>
      <c r="F48">
        <f t="shared" si="0"/>
        <v>2.1714285714285713</v>
      </c>
      <c r="G48" t="str">
        <f t="shared" si="1"/>
        <v/>
      </c>
      <c r="H48" t="str">
        <f t="shared" si="2"/>
        <v/>
      </c>
    </row>
    <row r="49" spans="2:8">
      <c r="B49">
        <v>27</v>
      </c>
      <c r="C49">
        <v>0</v>
      </c>
      <c r="D49">
        <v>76</v>
      </c>
      <c r="F49">
        <f t="shared" si="0"/>
        <v>2.8148148148148149</v>
      </c>
      <c r="G49" t="str">
        <f t="shared" si="1"/>
        <v/>
      </c>
      <c r="H49" t="str">
        <f t="shared" si="2"/>
        <v/>
      </c>
    </row>
    <row r="50" spans="2:8">
      <c r="B50">
        <v>45</v>
      </c>
      <c r="C50">
        <v>0</v>
      </c>
      <c r="D50">
        <v>76</v>
      </c>
      <c r="F50">
        <f t="shared" si="0"/>
        <v>1.6888888888888889</v>
      </c>
      <c r="G50" t="str">
        <f t="shared" si="1"/>
        <v/>
      </c>
      <c r="H50" t="str">
        <f t="shared" si="2"/>
        <v/>
      </c>
    </row>
    <row r="51" spans="2:8">
      <c r="B51">
        <v>67</v>
      </c>
      <c r="C51">
        <v>0</v>
      </c>
      <c r="D51">
        <v>75</v>
      </c>
      <c r="F51">
        <f t="shared" si="0"/>
        <v>1.1194029850746268</v>
      </c>
      <c r="G51" t="str">
        <f t="shared" si="1"/>
        <v/>
      </c>
      <c r="H51" t="str">
        <f t="shared" si="2"/>
        <v/>
      </c>
    </row>
    <row r="52" spans="2:8">
      <c r="B52">
        <v>66</v>
      </c>
      <c r="C52">
        <v>0</v>
      </c>
      <c r="D52">
        <v>74</v>
      </c>
      <c r="F52">
        <f t="shared" si="0"/>
        <v>1.1212121212121211</v>
      </c>
      <c r="G52" t="str">
        <f t="shared" si="1"/>
        <v/>
      </c>
      <c r="H52" t="str">
        <f t="shared" si="2"/>
        <v/>
      </c>
    </row>
    <row r="53" spans="2:8">
      <c r="B53">
        <v>63</v>
      </c>
      <c r="C53">
        <v>0</v>
      </c>
      <c r="D53">
        <v>71</v>
      </c>
      <c r="F53">
        <f t="shared" si="0"/>
        <v>1.126984126984127</v>
      </c>
      <c r="G53" t="str">
        <f t="shared" si="1"/>
        <v/>
      </c>
      <c r="H53" t="str">
        <f t="shared" si="2"/>
        <v/>
      </c>
    </row>
    <row r="54" spans="2:8">
      <c r="B54">
        <v>67</v>
      </c>
      <c r="C54">
        <v>0</v>
      </c>
      <c r="D54">
        <v>71</v>
      </c>
      <c r="F54">
        <f t="shared" si="0"/>
        <v>1.0597014925373134</v>
      </c>
      <c r="G54" t="str">
        <f t="shared" si="1"/>
        <v/>
      </c>
      <c r="H54" t="str">
        <f t="shared" si="2"/>
        <v/>
      </c>
    </row>
    <row r="55" spans="2:8">
      <c r="B55">
        <v>66</v>
      </c>
      <c r="C55">
        <v>0</v>
      </c>
      <c r="D55">
        <v>69</v>
      </c>
      <c r="F55">
        <f t="shared" si="0"/>
        <v>1.0454545454545454</v>
      </c>
      <c r="G55" t="str">
        <f t="shared" si="1"/>
        <v/>
      </c>
      <c r="H55" t="str">
        <f t="shared" si="2"/>
        <v/>
      </c>
    </row>
    <row r="56" spans="2:8">
      <c r="B56">
        <v>64</v>
      </c>
      <c r="C56">
        <v>0</v>
      </c>
      <c r="D56">
        <v>65</v>
      </c>
      <c r="F56">
        <f t="shared" si="0"/>
        <v>1.015625</v>
      </c>
      <c r="G56" t="str">
        <f t="shared" si="1"/>
        <v/>
      </c>
      <c r="H56" t="str">
        <f t="shared" si="2"/>
        <v/>
      </c>
    </row>
    <row r="57" spans="2:8">
      <c r="B57">
        <v>58</v>
      </c>
      <c r="C57">
        <v>0</v>
      </c>
      <c r="D57">
        <v>65</v>
      </c>
      <c r="F57">
        <f t="shared" si="0"/>
        <v>1.1206896551724137</v>
      </c>
      <c r="G57" t="str">
        <f t="shared" si="1"/>
        <v/>
      </c>
      <c r="H57" t="str">
        <f t="shared" si="2"/>
        <v/>
      </c>
    </row>
    <row r="58" spans="2:8">
      <c r="B58">
        <v>57</v>
      </c>
      <c r="C58">
        <v>0</v>
      </c>
      <c r="D58">
        <v>64</v>
      </c>
      <c r="F58">
        <f t="shared" si="0"/>
        <v>1.1228070175438596</v>
      </c>
      <c r="G58" t="str">
        <f t="shared" si="1"/>
        <v/>
      </c>
      <c r="H58" t="str">
        <f t="shared" si="2"/>
        <v/>
      </c>
    </row>
    <row r="59" spans="2:8">
      <c r="B59">
        <v>64</v>
      </c>
      <c r="C59">
        <v>0</v>
      </c>
      <c r="D59">
        <v>64</v>
      </c>
      <c r="F59">
        <f t="shared" si="0"/>
        <v>1</v>
      </c>
      <c r="G59" t="str">
        <f t="shared" si="1"/>
        <v/>
      </c>
      <c r="H59" t="str">
        <f t="shared" si="2"/>
        <v/>
      </c>
    </row>
    <row r="60" spans="2:8">
      <c r="B60">
        <v>51</v>
      </c>
      <c r="C60">
        <v>0</v>
      </c>
      <c r="D60">
        <v>63</v>
      </c>
      <c r="F60">
        <f t="shared" si="0"/>
        <v>1.2352941176470589</v>
      </c>
      <c r="G60" t="str">
        <f t="shared" si="1"/>
        <v/>
      </c>
      <c r="H60" t="str">
        <f t="shared" si="2"/>
        <v/>
      </c>
    </row>
    <row r="61" spans="2:8">
      <c r="B61">
        <v>28</v>
      </c>
      <c r="C61">
        <v>0</v>
      </c>
      <c r="D61">
        <v>62</v>
      </c>
      <c r="F61">
        <f t="shared" si="0"/>
        <v>2.2142857142857144</v>
      </c>
      <c r="G61" t="str">
        <f t="shared" si="1"/>
        <v/>
      </c>
      <c r="H61" t="str">
        <f t="shared" si="2"/>
        <v/>
      </c>
    </row>
    <row r="62" spans="2:8">
      <c r="B62">
        <v>54</v>
      </c>
      <c r="C62">
        <v>0</v>
      </c>
      <c r="D62">
        <v>61</v>
      </c>
      <c r="F62">
        <f t="shared" si="0"/>
        <v>1.1296296296296295</v>
      </c>
      <c r="G62" t="str">
        <f t="shared" si="1"/>
        <v/>
      </c>
      <c r="H62" t="str">
        <f t="shared" si="2"/>
        <v/>
      </c>
    </row>
    <row r="63" spans="2:8">
      <c r="B63">
        <v>57</v>
      </c>
      <c r="C63">
        <v>0</v>
      </c>
      <c r="D63">
        <v>61</v>
      </c>
      <c r="F63">
        <f t="shared" si="0"/>
        <v>1.0701754385964912</v>
      </c>
      <c r="G63" t="str">
        <f t="shared" si="1"/>
        <v/>
      </c>
      <c r="H63" t="str">
        <f t="shared" si="2"/>
        <v/>
      </c>
    </row>
    <row r="64" spans="2:8">
      <c r="B64">
        <v>53</v>
      </c>
      <c r="C64">
        <v>0</v>
      </c>
      <c r="D64">
        <v>59</v>
      </c>
      <c r="F64">
        <f t="shared" si="0"/>
        <v>1.1132075471698113</v>
      </c>
      <c r="G64" t="str">
        <f t="shared" si="1"/>
        <v/>
      </c>
      <c r="H64" t="str">
        <f t="shared" si="2"/>
        <v/>
      </c>
    </row>
    <row r="65" spans="2:8">
      <c r="B65">
        <v>33</v>
      </c>
      <c r="C65">
        <v>0</v>
      </c>
      <c r="D65">
        <v>58</v>
      </c>
      <c r="F65">
        <f t="shared" si="0"/>
        <v>1.7575757575757576</v>
      </c>
      <c r="G65" t="str">
        <f t="shared" si="1"/>
        <v/>
      </c>
      <c r="H65" t="str">
        <f t="shared" si="2"/>
        <v/>
      </c>
    </row>
    <row r="66" spans="2:8">
      <c r="B66">
        <v>52</v>
      </c>
      <c r="C66">
        <v>0</v>
      </c>
      <c r="D66">
        <v>58</v>
      </c>
      <c r="F66">
        <f t="shared" si="0"/>
        <v>1.1153846153846154</v>
      </c>
      <c r="G66" t="str">
        <f t="shared" si="1"/>
        <v/>
      </c>
      <c r="H66" t="str">
        <f t="shared" si="2"/>
        <v/>
      </c>
    </row>
    <row r="67" spans="2:8">
      <c r="B67">
        <v>51</v>
      </c>
      <c r="C67">
        <v>0</v>
      </c>
      <c r="D67">
        <v>58</v>
      </c>
      <c r="F67">
        <f t="shared" si="0"/>
        <v>1.1372549019607843</v>
      </c>
      <c r="G67" t="str">
        <f t="shared" si="1"/>
        <v/>
      </c>
      <c r="H67" t="str">
        <f t="shared" si="2"/>
        <v/>
      </c>
    </row>
    <row r="68" spans="2:8">
      <c r="B68">
        <v>52</v>
      </c>
      <c r="C68">
        <v>0</v>
      </c>
      <c r="D68">
        <v>57</v>
      </c>
      <c r="F68">
        <f t="shared" si="0"/>
        <v>1.0961538461538463</v>
      </c>
      <c r="G68" t="str">
        <f t="shared" si="1"/>
        <v/>
      </c>
      <c r="H68" t="str">
        <f t="shared" si="2"/>
        <v/>
      </c>
    </row>
    <row r="69" spans="2:8">
      <c r="B69">
        <v>38</v>
      </c>
      <c r="C69">
        <v>0</v>
      </c>
      <c r="D69">
        <v>56</v>
      </c>
      <c r="F69">
        <f t="shared" si="0"/>
        <v>1.4736842105263157</v>
      </c>
      <c r="G69" t="str">
        <f t="shared" si="1"/>
        <v/>
      </c>
      <c r="H69" t="str">
        <f t="shared" si="2"/>
        <v/>
      </c>
    </row>
    <row r="70" spans="2:8">
      <c r="B70">
        <v>53</v>
      </c>
      <c r="C70">
        <v>0</v>
      </c>
      <c r="D70">
        <v>56</v>
      </c>
      <c r="F70">
        <f t="shared" ref="F70:F133" si="3">D70/B70</f>
        <v>1.0566037735849056</v>
      </c>
      <c r="G70" t="str">
        <f t="shared" ref="G70:G133" si="4">IF(C70&gt;0,D70/C70,"")</f>
        <v/>
      </c>
      <c r="H70" t="str">
        <f t="shared" ref="H70:H133" si="5">IF(AND(C70&gt;0,B70&gt;0),D70/(C70*B70),"")</f>
        <v/>
      </c>
    </row>
    <row r="71" spans="2:8">
      <c r="B71">
        <v>33</v>
      </c>
      <c r="C71">
        <v>0</v>
      </c>
      <c r="D71">
        <v>55</v>
      </c>
      <c r="F71">
        <f t="shared" si="3"/>
        <v>1.6666666666666667</v>
      </c>
      <c r="G71" t="str">
        <f t="shared" si="4"/>
        <v/>
      </c>
      <c r="H71" t="str">
        <f t="shared" si="5"/>
        <v/>
      </c>
    </row>
    <row r="72" spans="2:8">
      <c r="B72">
        <v>51</v>
      </c>
      <c r="C72">
        <v>0</v>
      </c>
      <c r="D72">
        <v>55</v>
      </c>
      <c r="F72">
        <f t="shared" si="3"/>
        <v>1.0784313725490196</v>
      </c>
      <c r="G72" t="str">
        <f t="shared" si="4"/>
        <v/>
      </c>
      <c r="H72" t="str">
        <f t="shared" si="5"/>
        <v/>
      </c>
    </row>
    <row r="73" spans="2:8">
      <c r="B73">
        <v>48</v>
      </c>
      <c r="C73">
        <v>0</v>
      </c>
      <c r="D73">
        <v>54</v>
      </c>
      <c r="F73">
        <f t="shared" si="3"/>
        <v>1.125</v>
      </c>
      <c r="G73" t="str">
        <f t="shared" si="4"/>
        <v/>
      </c>
      <c r="H73" t="str">
        <f t="shared" si="5"/>
        <v/>
      </c>
    </row>
    <row r="74" spans="2:8">
      <c r="B74">
        <v>48</v>
      </c>
      <c r="C74">
        <v>0</v>
      </c>
      <c r="D74">
        <v>53</v>
      </c>
      <c r="F74">
        <f t="shared" si="3"/>
        <v>1.1041666666666667</v>
      </c>
      <c r="G74" t="str">
        <f t="shared" si="4"/>
        <v/>
      </c>
      <c r="H74" t="str">
        <f t="shared" si="5"/>
        <v/>
      </c>
    </row>
    <row r="75" spans="2:8">
      <c r="B75">
        <v>35</v>
      </c>
      <c r="C75">
        <v>0</v>
      </c>
      <c r="D75">
        <v>52</v>
      </c>
      <c r="F75">
        <f t="shared" si="3"/>
        <v>1.4857142857142858</v>
      </c>
      <c r="G75" t="str">
        <f t="shared" si="4"/>
        <v/>
      </c>
      <c r="H75" t="str">
        <f t="shared" si="5"/>
        <v/>
      </c>
    </row>
    <row r="76" spans="2:8">
      <c r="B76">
        <v>46</v>
      </c>
      <c r="C76">
        <v>0</v>
      </c>
      <c r="D76">
        <v>52</v>
      </c>
      <c r="F76">
        <f t="shared" si="3"/>
        <v>1.1304347826086956</v>
      </c>
      <c r="G76" t="str">
        <f t="shared" si="4"/>
        <v/>
      </c>
      <c r="H76" t="str">
        <f t="shared" si="5"/>
        <v/>
      </c>
    </row>
    <row r="77" spans="2:8">
      <c r="B77">
        <v>30</v>
      </c>
      <c r="C77">
        <v>0</v>
      </c>
      <c r="D77">
        <v>51</v>
      </c>
      <c r="F77">
        <f t="shared" si="3"/>
        <v>1.7</v>
      </c>
      <c r="G77" t="str">
        <f t="shared" si="4"/>
        <v/>
      </c>
      <c r="H77" t="str">
        <f t="shared" si="5"/>
        <v/>
      </c>
    </row>
    <row r="78" spans="2:8">
      <c r="B78">
        <v>47</v>
      </c>
      <c r="C78">
        <v>0</v>
      </c>
      <c r="D78">
        <v>51</v>
      </c>
      <c r="F78">
        <f t="shared" si="3"/>
        <v>1.0851063829787233</v>
      </c>
      <c r="G78" t="str">
        <f t="shared" si="4"/>
        <v/>
      </c>
      <c r="H78" t="str">
        <f t="shared" si="5"/>
        <v/>
      </c>
    </row>
    <row r="79" spans="2:8">
      <c r="B79">
        <v>47</v>
      </c>
      <c r="C79">
        <v>0</v>
      </c>
      <c r="D79">
        <v>50</v>
      </c>
      <c r="F79">
        <f t="shared" si="3"/>
        <v>1.0638297872340425</v>
      </c>
      <c r="G79" t="str">
        <f t="shared" si="4"/>
        <v/>
      </c>
      <c r="H79" t="str">
        <f t="shared" si="5"/>
        <v/>
      </c>
    </row>
    <row r="80" spans="2:8">
      <c r="B80">
        <v>31</v>
      </c>
      <c r="C80">
        <v>0</v>
      </c>
      <c r="D80">
        <v>50</v>
      </c>
      <c r="F80">
        <f t="shared" si="3"/>
        <v>1.6129032258064515</v>
      </c>
      <c r="G80" t="str">
        <f t="shared" si="4"/>
        <v/>
      </c>
      <c r="H80" t="str">
        <f t="shared" si="5"/>
        <v/>
      </c>
    </row>
    <row r="81" spans="2:8">
      <c r="B81">
        <v>39</v>
      </c>
      <c r="C81">
        <v>0</v>
      </c>
      <c r="D81">
        <v>49</v>
      </c>
      <c r="F81">
        <f t="shared" si="3"/>
        <v>1.2564102564102564</v>
      </c>
      <c r="G81" t="str">
        <f t="shared" si="4"/>
        <v/>
      </c>
      <c r="H81" t="str">
        <f t="shared" si="5"/>
        <v/>
      </c>
    </row>
    <row r="82" spans="2:8">
      <c r="B82">
        <v>44</v>
      </c>
      <c r="C82">
        <v>0</v>
      </c>
      <c r="D82">
        <v>49</v>
      </c>
      <c r="F82">
        <f t="shared" si="3"/>
        <v>1.1136363636363635</v>
      </c>
      <c r="G82" t="str">
        <f t="shared" si="4"/>
        <v/>
      </c>
      <c r="H82" t="str">
        <f t="shared" si="5"/>
        <v/>
      </c>
    </row>
    <row r="83" spans="2:8">
      <c r="B83">
        <v>42</v>
      </c>
      <c r="C83">
        <v>0</v>
      </c>
      <c r="D83">
        <v>49</v>
      </c>
      <c r="F83">
        <f t="shared" si="3"/>
        <v>1.1666666666666667</v>
      </c>
      <c r="G83" t="str">
        <f t="shared" si="4"/>
        <v/>
      </c>
      <c r="H83" t="str">
        <f t="shared" si="5"/>
        <v/>
      </c>
    </row>
    <row r="84" spans="2:8">
      <c r="B84">
        <v>44</v>
      </c>
      <c r="C84">
        <v>0</v>
      </c>
      <c r="D84">
        <v>48</v>
      </c>
      <c r="F84">
        <f t="shared" si="3"/>
        <v>1.0909090909090908</v>
      </c>
      <c r="G84" t="str">
        <f t="shared" si="4"/>
        <v/>
      </c>
      <c r="H84" t="str">
        <f t="shared" si="5"/>
        <v/>
      </c>
    </row>
    <row r="85" spans="2:8">
      <c r="B85">
        <v>44</v>
      </c>
      <c r="C85">
        <v>0</v>
      </c>
      <c r="D85">
        <v>48</v>
      </c>
      <c r="F85">
        <f t="shared" si="3"/>
        <v>1.0909090909090908</v>
      </c>
      <c r="G85" t="str">
        <f t="shared" si="4"/>
        <v/>
      </c>
      <c r="H85" t="str">
        <f t="shared" si="5"/>
        <v/>
      </c>
    </row>
    <row r="86" spans="2:8">
      <c r="B86">
        <v>26</v>
      </c>
      <c r="C86">
        <v>0</v>
      </c>
      <c r="D86">
        <v>48</v>
      </c>
      <c r="F86">
        <f t="shared" si="3"/>
        <v>1.8461538461538463</v>
      </c>
      <c r="G86" t="str">
        <f t="shared" si="4"/>
        <v/>
      </c>
      <c r="H86" t="str">
        <f t="shared" si="5"/>
        <v/>
      </c>
    </row>
    <row r="87" spans="2:8">
      <c r="B87">
        <v>42</v>
      </c>
      <c r="C87">
        <v>0</v>
      </c>
      <c r="D87">
        <v>48</v>
      </c>
      <c r="F87">
        <f t="shared" si="3"/>
        <v>1.1428571428571428</v>
      </c>
      <c r="G87" t="str">
        <f t="shared" si="4"/>
        <v/>
      </c>
      <c r="H87" t="str">
        <f t="shared" si="5"/>
        <v/>
      </c>
    </row>
    <row r="88" spans="2:8">
      <c r="B88">
        <v>43</v>
      </c>
      <c r="C88">
        <v>0</v>
      </c>
      <c r="D88">
        <v>47</v>
      </c>
      <c r="F88">
        <f t="shared" si="3"/>
        <v>1.0930232558139534</v>
      </c>
      <c r="G88" t="str">
        <f t="shared" si="4"/>
        <v/>
      </c>
      <c r="H88" t="str">
        <f t="shared" si="5"/>
        <v/>
      </c>
    </row>
    <row r="89" spans="2:8">
      <c r="B89">
        <v>26</v>
      </c>
      <c r="C89">
        <v>0</v>
      </c>
      <c r="D89">
        <v>46</v>
      </c>
      <c r="F89">
        <f t="shared" si="3"/>
        <v>1.7692307692307692</v>
      </c>
      <c r="G89" t="str">
        <f t="shared" si="4"/>
        <v/>
      </c>
      <c r="H89" t="str">
        <f t="shared" si="5"/>
        <v/>
      </c>
    </row>
    <row r="90" spans="2:8">
      <c r="B90">
        <v>26</v>
      </c>
      <c r="C90">
        <v>0</v>
      </c>
      <c r="D90">
        <v>46</v>
      </c>
      <c r="F90">
        <f t="shared" si="3"/>
        <v>1.7692307692307692</v>
      </c>
      <c r="G90" t="str">
        <f t="shared" si="4"/>
        <v/>
      </c>
      <c r="H90" t="str">
        <f t="shared" si="5"/>
        <v/>
      </c>
    </row>
    <row r="91" spans="2:8">
      <c r="B91">
        <v>42</v>
      </c>
      <c r="C91">
        <v>0</v>
      </c>
      <c r="D91">
        <v>45</v>
      </c>
      <c r="F91">
        <f t="shared" si="3"/>
        <v>1.0714285714285714</v>
      </c>
      <c r="G91" t="str">
        <f t="shared" si="4"/>
        <v/>
      </c>
      <c r="H91" t="str">
        <f t="shared" si="5"/>
        <v/>
      </c>
    </row>
    <row r="92" spans="2:8">
      <c r="B92">
        <v>40</v>
      </c>
      <c r="C92">
        <v>0</v>
      </c>
      <c r="D92">
        <v>45</v>
      </c>
      <c r="F92">
        <f t="shared" si="3"/>
        <v>1.125</v>
      </c>
      <c r="G92" t="str">
        <f t="shared" si="4"/>
        <v/>
      </c>
      <c r="H92" t="str">
        <f t="shared" si="5"/>
        <v/>
      </c>
    </row>
    <row r="93" spans="2:8">
      <c r="B93">
        <v>27</v>
      </c>
      <c r="C93">
        <v>0</v>
      </c>
      <c r="D93">
        <v>44</v>
      </c>
      <c r="F93">
        <f t="shared" si="3"/>
        <v>1.6296296296296295</v>
      </c>
      <c r="G93" t="str">
        <f t="shared" si="4"/>
        <v/>
      </c>
      <c r="H93" t="str">
        <f t="shared" si="5"/>
        <v/>
      </c>
    </row>
    <row r="94" spans="2:8">
      <c r="B94">
        <v>26</v>
      </c>
      <c r="C94">
        <v>0</v>
      </c>
      <c r="D94">
        <v>44</v>
      </c>
      <c r="F94">
        <f t="shared" si="3"/>
        <v>1.6923076923076923</v>
      </c>
      <c r="G94" t="str">
        <f t="shared" si="4"/>
        <v/>
      </c>
      <c r="H94" t="str">
        <f t="shared" si="5"/>
        <v/>
      </c>
    </row>
    <row r="95" spans="2:8">
      <c r="B95">
        <v>28</v>
      </c>
      <c r="C95">
        <v>0</v>
      </c>
      <c r="D95">
        <v>43</v>
      </c>
      <c r="F95">
        <f t="shared" si="3"/>
        <v>1.5357142857142858</v>
      </c>
      <c r="G95" t="str">
        <f t="shared" si="4"/>
        <v/>
      </c>
      <c r="H95" t="str">
        <f t="shared" si="5"/>
        <v/>
      </c>
    </row>
    <row r="96" spans="2:8">
      <c r="B96">
        <v>41</v>
      </c>
      <c r="C96">
        <v>0</v>
      </c>
      <c r="D96">
        <v>43</v>
      </c>
      <c r="F96">
        <f t="shared" si="3"/>
        <v>1.0487804878048781</v>
      </c>
      <c r="G96" t="str">
        <f t="shared" si="4"/>
        <v/>
      </c>
      <c r="H96" t="str">
        <f t="shared" si="5"/>
        <v/>
      </c>
    </row>
    <row r="97" spans="2:8">
      <c r="B97">
        <v>39</v>
      </c>
      <c r="C97">
        <v>0</v>
      </c>
      <c r="D97">
        <v>43</v>
      </c>
      <c r="F97">
        <f t="shared" si="3"/>
        <v>1.1025641025641026</v>
      </c>
      <c r="G97" t="str">
        <f t="shared" si="4"/>
        <v/>
      </c>
      <c r="H97" t="str">
        <f t="shared" si="5"/>
        <v/>
      </c>
    </row>
    <row r="98" spans="2:8">
      <c r="B98">
        <v>26</v>
      </c>
      <c r="C98">
        <v>0</v>
      </c>
      <c r="D98">
        <v>42</v>
      </c>
      <c r="F98">
        <f t="shared" si="3"/>
        <v>1.6153846153846154</v>
      </c>
      <c r="G98" t="str">
        <f t="shared" si="4"/>
        <v/>
      </c>
      <c r="H98" t="str">
        <f t="shared" si="5"/>
        <v/>
      </c>
    </row>
    <row r="99" spans="2:8">
      <c r="B99">
        <v>22</v>
      </c>
      <c r="C99">
        <v>0</v>
      </c>
      <c r="D99">
        <v>41</v>
      </c>
      <c r="F99">
        <f t="shared" si="3"/>
        <v>1.8636363636363635</v>
      </c>
      <c r="G99" t="str">
        <f t="shared" si="4"/>
        <v/>
      </c>
      <c r="H99" t="str">
        <f t="shared" si="5"/>
        <v/>
      </c>
    </row>
    <row r="100" spans="2:8">
      <c r="B100">
        <v>19</v>
      </c>
      <c r="C100">
        <v>0</v>
      </c>
      <c r="D100">
        <v>41</v>
      </c>
      <c r="F100">
        <f t="shared" si="3"/>
        <v>2.1578947368421053</v>
      </c>
      <c r="G100" t="str">
        <f t="shared" si="4"/>
        <v/>
      </c>
      <c r="H100" t="str">
        <f t="shared" si="5"/>
        <v/>
      </c>
    </row>
    <row r="101" spans="2:8">
      <c r="B101">
        <v>25</v>
      </c>
      <c r="C101">
        <v>0</v>
      </c>
      <c r="D101">
        <v>41</v>
      </c>
      <c r="F101">
        <f t="shared" si="3"/>
        <v>1.64</v>
      </c>
      <c r="G101" t="str">
        <f t="shared" si="4"/>
        <v/>
      </c>
      <c r="H101" t="str">
        <f t="shared" si="5"/>
        <v/>
      </c>
    </row>
    <row r="102" spans="2:8">
      <c r="B102">
        <v>36</v>
      </c>
      <c r="C102">
        <v>0</v>
      </c>
      <c r="D102">
        <v>41</v>
      </c>
      <c r="F102">
        <f t="shared" si="3"/>
        <v>1.1388888888888888</v>
      </c>
      <c r="G102" t="str">
        <f t="shared" si="4"/>
        <v/>
      </c>
      <c r="H102" t="str">
        <f t="shared" si="5"/>
        <v/>
      </c>
    </row>
    <row r="103" spans="2:8">
      <c r="B103">
        <v>28</v>
      </c>
      <c r="C103">
        <v>0</v>
      </c>
      <c r="D103">
        <v>41</v>
      </c>
      <c r="F103">
        <f t="shared" si="3"/>
        <v>1.4642857142857142</v>
      </c>
      <c r="G103" t="str">
        <f t="shared" si="4"/>
        <v/>
      </c>
      <c r="H103" t="str">
        <f t="shared" si="5"/>
        <v/>
      </c>
    </row>
    <row r="104" spans="2:8">
      <c r="B104">
        <v>38</v>
      </c>
      <c r="C104">
        <v>0</v>
      </c>
      <c r="D104">
        <v>39</v>
      </c>
      <c r="F104">
        <f t="shared" si="3"/>
        <v>1.0263157894736843</v>
      </c>
      <c r="G104" t="str">
        <f t="shared" si="4"/>
        <v/>
      </c>
      <c r="H104" t="str">
        <f t="shared" si="5"/>
        <v/>
      </c>
    </row>
    <row r="105" spans="2:8">
      <c r="B105">
        <v>37</v>
      </c>
      <c r="C105">
        <v>0</v>
      </c>
      <c r="D105">
        <v>38</v>
      </c>
      <c r="F105">
        <f t="shared" si="3"/>
        <v>1.027027027027027</v>
      </c>
      <c r="G105" t="str">
        <f t="shared" si="4"/>
        <v/>
      </c>
      <c r="H105" t="str">
        <f t="shared" si="5"/>
        <v/>
      </c>
    </row>
    <row r="106" spans="2:8">
      <c r="B106">
        <v>18</v>
      </c>
      <c r="C106">
        <v>0</v>
      </c>
      <c r="D106">
        <v>38</v>
      </c>
      <c r="F106">
        <f t="shared" si="3"/>
        <v>2.1111111111111112</v>
      </c>
      <c r="G106" t="str">
        <f t="shared" si="4"/>
        <v/>
      </c>
      <c r="H106" t="str">
        <f t="shared" si="5"/>
        <v/>
      </c>
    </row>
    <row r="107" spans="2:8">
      <c r="B107">
        <v>23</v>
      </c>
      <c r="C107">
        <v>0</v>
      </c>
      <c r="D107">
        <v>38</v>
      </c>
      <c r="F107">
        <f t="shared" si="3"/>
        <v>1.6521739130434783</v>
      </c>
      <c r="G107" t="str">
        <f t="shared" si="4"/>
        <v/>
      </c>
      <c r="H107" t="str">
        <f t="shared" si="5"/>
        <v/>
      </c>
    </row>
    <row r="108" spans="2:8">
      <c r="B108">
        <v>35</v>
      </c>
      <c r="C108">
        <v>0</v>
      </c>
      <c r="D108">
        <v>38</v>
      </c>
      <c r="F108">
        <f t="shared" si="3"/>
        <v>1.0857142857142856</v>
      </c>
      <c r="G108" t="str">
        <f t="shared" si="4"/>
        <v/>
      </c>
      <c r="H108" t="str">
        <f t="shared" si="5"/>
        <v/>
      </c>
    </row>
    <row r="109" spans="2:8">
      <c r="B109">
        <v>35</v>
      </c>
      <c r="C109">
        <v>0</v>
      </c>
      <c r="D109">
        <v>38</v>
      </c>
      <c r="F109">
        <f t="shared" si="3"/>
        <v>1.0857142857142856</v>
      </c>
      <c r="G109" t="str">
        <f t="shared" si="4"/>
        <v/>
      </c>
      <c r="H109" t="str">
        <f t="shared" si="5"/>
        <v/>
      </c>
    </row>
    <row r="110" spans="2:8">
      <c r="B110">
        <v>35</v>
      </c>
      <c r="C110">
        <v>0</v>
      </c>
      <c r="D110">
        <v>38</v>
      </c>
      <c r="F110">
        <f t="shared" si="3"/>
        <v>1.0857142857142856</v>
      </c>
      <c r="G110" t="str">
        <f t="shared" si="4"/>
        <v/>
      </c>
      <c r="H110" t="str">
        <f t="shared" si="5"/>
        <v/>
      </c>
    </row>
    <row r="111" spans="2:8">
      <c r="B111">
        <v>35</v>
      </c>
      <c r="C111">
        <v>0</v>
      </c>
      <c r="D111">
        <v>37</v>
      </c>
      <c r="F111">
        <f t="shared" si="3"/>
        <v>1.0571428571428572</v>
      </c>
      <c r="G111" t="str">
        <f t="shared" si="4"/>
        <v/>
      </c>
      <c r="H111" t="str">
        <f t="shared" si="5"/>
        <v/>
      </c>
    </row>
    <row r="112" spans="2:8">
      <c r="B112">
        <v>35</v>
      </c>
      <c r="C112">
        <v>0</v>
      </c>
      <c r="D112">
        <v>37</v>
      </c>
      <c r="F112">
        <f t="shared" si="3"/>
        <v>1.0571428571428572</v>
      </c>
      <c r="G112" t="str">
        <f t="shared" si="4"/>
        <v/>
      </c>
      <c r="H112" t="str">
        <f t="shared" si="5"/>
        <v/>
      </c>
    </row>
    <row r="113" spans="2:8">
      <c r="B113">
        <v>26</v>
      </c>
      <c r="C113">
        <v>0</v>
      </c>
      <c r="D113">
        <v>37</v>
      </c>
      <c r="F113">
        <f t="shared" si="3"/>
        <v>1.4230769230769231</v>
      </c>
      <c r="G113" t="str">
        <f t="shared" si="4"/>
        <v/>
      </c>
      <c r="H113" t="str">
        <f t="shared" si="5"/>
        <v/>
      </c>
    </row>
    <row r="114" spans="2:8">
      <c r="B114">
        <v>26</v>
      </c>
      <c r="C114">
        <v>0</v>
      </c>
      <c r="D114">
        <v>37</v>
      </c>
      <c r="F114">
        <f t="shared" si="3"/>
        <v>1.4230769230769231</v>
      </c>
      <c r="G114" t="str">
        <f t="shared" si="4"/>
        <v/>
      </c>
      <c r="H114" t="str">
        <f t="shared" si="5"/>
        <v/>
      </c>
    </row>
    <row r="115" spans="2:8">
      <c r="B115">
        <v>32</v>
      </c>
      <c r="C115">
        <v>0</v>
      </c>
      <c r="D115">
        <v>36</v>
      </c>
      <c r="F115">
        <f t="shared" si="3"/>
        <v>1.125</v>
      </c>
      <c r="G115" t="str">
        <f t="shared" si="4"/>
        <v/>
      </c>
      <c r="H115" t="str">
        <f t="shared" si="5"/>
        <v/>
      </c>
    </row>
    <row r="116" spans="2:8">
      <c r="B116">
        <v>30</v>
      </c>
      <c r="C116">
        <v>0</v>
      </c>
      <c r="D116">
        <v>36</v>
      </c>
      <c r="F116">
        <f t="shared" si="3"/>
        <v>1.2</v>
      </c>
      <c r="G116" t="str">
        <f t="shared" si="4"/>
        <v/>
      </c>
      <c r="H116" t="str">
        <f t="shared" si="5"/>
        <v/>
      </c>
    </row>
    <row r="117" spans="2:8">
      <c r="B117">
        <v>33</v>
      </c>
      <c r="C117">
        <v>0</v>
      </c>
      <c r="D117">
        <v>35</v>
      </c>
      <c r="F117">
        <f t="shared" si="3"/>
        <v>1.0606060606060606</v>
      </c>
      <c r="G117" t="str">
        <f t="shared" si="4"/>
        <v/>
      </c>
      <c r="H117" t="str">
        <f t="shared" si="5"/>
        <v/>
      </c>
    </row>
    <row r="118" spans="2:8">
      <c r="B118">
        <v>20</v>
      </c>
      <c r="C118">
        <v>0</v>
      </c>
      <c r="D118">
        <v>35</v>
      </c>
      <c r="F118">
        <f t="shared" si="3"/>
        <v>1.75</v>
      </c>
      <c r="G118" t="str">
        <f t="shared" si="4"/>
        <v/>
      </c>
      <c r="H118" t="str">
        <f t="shared" si="5"/>
        <v/>
      </c>
    </row>
    <row r="119" spans="2:8">
      <c r="B119">
        <v>32</v>
      </c>
      <c r="C119">
        <v>0</v>
      </c>
      <c r="D119">
        <v>35</v>
      </c>
      <c r="F119">
        <f t="shared" si="3"/>
        <v>1.09375</v>
      </c>
      <c r="G119" t="str">
        <f t="shared" si="4"/>
        <v/>
      </c>
      <c r="H119" t="str">
        <f t="shared" si="5"/>
        <v/>
      </c>
    </row>
    <row r="120" spans="2:8">
      <c r="B120">
        <v>31</v>
      </c>
      <c r="C120">
        <v>0</v>
      </c>
      <c r="D120">
        <v>34</v>
      </c>
      <c r="F120">
        <f t="shared" si="3"/>
        <v>1.096774193548387</v>
      </c>
      <c r="G120" t="str">
        <f t="shared" si="4"/>
        <v/>
      </c>
      <c r="H120" t="str">
        <f t="shared" si="5"/>
        <v/>
      </c>
    </row>
    <row r="121" spans="2:8">
      <c r="B121">
        <v>20</v>
      </c>
      <c r="C121">
        <v>0</v>
      </c>
      <c r="D121">
        <v>34</v>
      </c>
      <c r="F121">
        <f t="shared" si="3"/>
        <v>1.7</v>
      </c>
      <c r="G121" t="str">
        <f t="shared" si="4"/>
        <v/>
      </c>
      <c r="H121" t="str">
        <f t="shared" si="5"/>
        <v/>
      </c>
    </row>
    <row r="122" spans="2:8">
      <c r="B122">
        <v>30</v>
      </c>
      <c r="C122">
        <v>0</v>
      </c>
      <c r="D122">
        <v>34</v>
      </c>
      <c r="F122">
        <f t="shared" si="3"/>
        <v>1.1333333333333333</v>
      </c>
      <c r="G122" t="str">
        <f t="shared" si="4"/>
        <v/>
      </c>
      <c r="H122" t="str">
        <f t="shared" si="5"/>
        <v/>
      </c>
    </row>
    <row r="123" spans="2:8">
      <c r="B123">
        <v>32</v>
      </c>
      <c r="C123">
        <v>0</v>
      </c>
      <c r="D123">
        <v>33</v>
      </c>
      <c r="F123">
        <f t="shared" si="3"/>
        <v>1.03125</v>
      </c>
      <c r="G123" t="str">
        <f t="shared" si="4"/>
        <v/>
      </c>
      <c r="H123" t="str">
        <f t="shared" si="5"/>
        <v/>
      </c>
    </row>
    <row r="124" spans="2:8">
      <c r="B124">
        <v>30</v>
      </c>
      <c r="C124">
        <v>0</v>
      </c>
      <c r="D124">
        <v>33</v>
      </c>
      <c r="F124">
        <f t="shared" si="3"/>
        <v>1.1000000000000001</v>
      </c>
      <c r="G124" t="str">
        <f t="shared" si="4"/>
        <v/>
      </c>
      <c r="H124" t="str">
        <f t="shared" si="5"/>
        <v/>
      </c>
    </row>
    <row r="125" spans="2:8">
      <c r="B125">
        <v>31</v>
      </c>
      <c r="C125">
        <v>0</v>
      </c>
      <c r="D125">
        <v>33</v>
      </c>
      <c r="F125">
        <f t="shared" si="3"/>
        <v>1.064516129032258</v>
      </c>
      <c r="G125" t="str">
        <f t="shared" si="4"/>
        <v/>
      </c>
      <c r="H125" t="str">
        <f t="shared" si="5"/>
        <v/>
      </c>
    </row>
    <row r="126" spans="2:8">
      <c r="B126">
        <v>31</v>
      </c>
      <c r="C126">
        <v>0</v>
      </c>
      <c r="D126">
        <v>33</v>
      </c>
      <c r="F126">
        <f t="shared" si="3"/>
        <v>1.064516129032258</v>
      </c>
      <c r="G126" t="str">
        <f t="shared" si="4"/>
        <v/>
      </c>
      <c r="H126" t="str">
        <f t="shared" si="5"/>
        <v/>
      </c>
    </row>
    <row r="127" spans="2:8">
      <c r="B127">
        <v>28</v>
      </c>
      <c r="C127">
        <v>0</v>
      </c>
      <c r="D127">
        <v>33</v>
      </c>
      <c r="F127">
        <f t="shared" si="3"/>
        <v>1.1785714285714286</v>
      </c>
      <c r="G127" t="str">
        <f t="shared" si="4"/>
        <v/>
      </c>
      <c r="H127" t="str">
        <f t="shared" si="5"/>
        <v/>
      </c>
    </row>
    <row r="128" spans="2:8">
      <c r="B128">
        <v>28</v>
      </c>
      <c r="C128">
        <v>0</v>
      </c>
      <c r="D128">
        <v>33</v>
      </c>
      <c r="F128">
        <f t="shared" si="3"/>
        <v>1.1785714285714286</v>
      </c>
      <c r="G128" t="str">
        <f t="shared" si="4"/>
        <v/>
      </c>
      <c r="H128" t="str">
        <f t="shared" si="5"/>
        <v/>
      </c>
    </row>
    <row r="129" spans="2:8">
      <c r="B129">
        <v>30</v>
      </c>
      <c r="C129">
        <v>0</v>
      </c>
      <c r="D129">
        <v>32</v>
      </c>
      <c r="F129">
        <f t="shared" si="3"/>
        <v>1.0666666666666667</v>
      </c>
      <c r="G129" t="str">
        <f t="shared" si="4"/>
        <v/>
      </c>
      <c r="H129" t="str">
        <f t="shared" si="5"/>
        <v/>
      </c>
    </row>
    <row r="130" spans="2:8">
      <c r="B130">
        <v>28</v>
      </c>
      <c r="C130">
        <v>0</v>
      </c>
      <c r="D130">
        <v>32</v>
      </c>
      <c r="F130">
        <f t="shared" si="3"/>
        <v>1.1428571428571428</v>
      </c>
      <c r="G130" t="str">
        <f t="shared" si="4"/>
        <v/>
      </c>
      <c r="H130" t="str">
        <f t="shared" si="5"/>
        <v/>
      </c>
    </row>
    <row r="131" spans="2:8">
      <c r="B131">
        <v>28</v>
      </c>
      <c r="C131">
        <v>0</v>
      </c>
      <c r="D131">
        <v>32</v>
      </c>
      <c r="F131">
        <f t="shared" si="3"/>
        <v>1.1428571428571428</v>
      </c>
      <c r="G131" t="str">
        <f t="shared" si="4"/>
        <v/>
      </c>
      <c r="H131" t="str">
        <f t="shared" si="5"/>
        <v/>
      </c>
    </row>
    <row r="132" spans="2:8">
      <c r="B132" s="2">
        <v>28</v>
      </c>
      <c r="C132" s="2">
        <v>0</v>
      </c>
      <c r="D132" s="2">
        <v>31</v>
      </c>
      <c r="F132">
        <f t="shared" si="3"/>
        <v>1.1071428571428572</v>
      </c>
      <c r="G132" t="str">
        <f t="shared" si="4"/>
        <v/>
      </c>
      <c r="H132" t="str">
        <f t="shared" si="5"/>
        <v/>
      </c>
    </row>
    <row r="133" spans="2:8">
      <c r="B133">
        <v>29</v>
      </c>
      <c r="C133">
        <v>0</v>
      </c>
      <c r="D133">
        <v>31</v>
      </c>
      <c r="F133">
        <f t="shared" si="3"/>
        <v>1.0689655172413792</v>
      </c>
      <c r="G133" t="str">
        <f t="shared" si="4"/>
        <v/>
      </c>
      <c r="H133" t="str">
        <f t="shared" si="5"/>
        <v/>
      </c>
    </row>
    <row r="134" spans="2:8">
      <c r="B134">
        <v>27</v>
      </c>
      <c r="C134">
        <v>0</v>
      </c>
      <c r="D134">
        <v>31</v>
      </c>
      <c r="F134">
        <f t="shared" ref="F134:F197" si="6">D134/B134</f>
        <v>1.1481481481481481</v>
      </c>
      <c r="G134" t="str">
        <f t="shared" ref="G134:G197" si="7">IF(C134&gt;0,D134/C134,"")</f>
        <v/>
      </c>
      <c r="H134" t="str">
        <f t="shared" ref="H134:H197" si="8">IF(AND(C134&gt;0,B134&gt;0),D134/(C134*B134),"")</f>
        <v/>
      </c>
    </row>
    <row r="135" spans="2:8">
      <c r="B135">
        <v>26</v>
      </c>
      <c r="C135">
        <v>0</v>
      </c>
      <c r="D135">
        <v>31</v>
      </c>
      <c r="F135">
        <f t="shared" si="6"/>
        <v>1.1923076923076923</v>
      </c>
      <c r="G135" t="str">
        <f t="shared" si="7"/>
        <v/>
      </c>
      <c r="H135" t="str">
        <f t="shared" si="8"/>
        <v/>
      </c>
    </row>
    <row r="136" spans="2:8">
      <c r="B136">
        <v>28</v>
      </c>
      <c r="C136">
        <v>0</v>
      </c>
      <c r="D136">
        <v>31</v>
      </c>
      <c r="F136">
        <f t="shared" si="6"/>
        <v>1.1071428571428572</v>
      </c>
      <c r="G136" t="str">
        <f t="shared" si="7"/>
        <v/>
      </c>
      <c r="H136" t="str">
        <f t="shared" si="8"/>
        <v/>
      </c>
    </row>
    <row r="137" spans="2:8">
      <c r="B137">
        <v>26</v>
      </c>
      <c r="C137">
        <v>0</v>
      </c>
      <c r="D137">
        <v>31</v>
      </c>
      <c r="F137">
        <f t="shared" si="6"/>
        <v>1.1923076923076923</v>
      </c>
      <c r="G137" t="str">
        <f t="shared" si="7"/>
        <v/>
      </c>
      <c r="H137" t="str">
        <f t="shared" si="8"/>
        <v/>
      </c>
    </row>
    <row r="138" spans="2:8">
      <c r="B138">
        <v>29</v>
      </c>
      <c r="C138">
        <v>0</v>
      </c>
      <c r="D138">
        <v>30</v>
      </c>
      <c r="F138">
        <f t="shared" si="6"/>
        <v>1.0344827586206897</v>
      </c>
      <c r="G138" t="str">
        <f t="shared" si="7"/>
        <v/>
      </c>
      <c r="H138" t="str">
        <f t="shared" si="8"/>
        <v/>
      </c>
    </row>
    <row r="139" spans="2:8">
      <c r="B139">
        <v>28</v>
      </c>
      <c r="C139">
        <v>0</v>
      </c>
      <c r="D139">
        <v>30</v>
      </c>
      <c r="F139">
        <f t="shared" si="6"/>
        <v>1.0714285714285714</v>
      </c>
      <c r="G139" t="str">
        <f t="shared" si="7"/>
        <v/>
      </c>
      <c r="H139" t="str">
        <f t="shared" si="8"/>
        <v/>
      </c>
    </row>
    <row r="140" spans="2:8">
      <c r="B140">
        <v>28</v>
      </c>
      <c r="C140">
        <v>0</v>
      </c>
      <c r="D140">
        <v>30</v>
      </c>
      <c r="F140">
        <f t="shared" si="6"/>
        <v>1.0714285714285714</v>
      </c>
      <c r="G140" t="str">
        <f t="shared" si="7"/>
        <v/>
      </c>
      <c r="H140" t="str">
        <f t="shared" si="8"/>
        <v/>
      </c>
    </row>
    <row r="141" spans="2:8">
      <c r="B141">
        <v>26</v>
      </c>
      <c r="C141">
        <v>0</v>
      </c>
      <c r="D141">
        <v>29</v>
      </c>
      <c r="F141">
        <f t="shared" si="6"/>
        <v>1.1153846153846154</v>
      </c>
      <c r="G141" t="str">
        <f t="shared" si="7"/>
        <v/>
      </c>
      <c r="H141" t="str">
        <f t="shared" si="8"/>
        <v/>
      </c>
    </row>
    <row r="142" spans="2:8">
      <c r="B142">
        <v>15</v>
      </c>
      <c r="C142">
        <v>0</v>
      </c>
      <c r="D142">
        <v>28</v>
      </c>
      <c r="F142">
        <f t="shared" si="6"/>
        <v>1.8666666666666667</v>
      </c>
      <c r="G142" t="str">
        <f t="shared" si="7"/>
        <v/>
      </c>
      <c r="H142" t="str">
        <f t="shared" si="8"/>
        <v/>
      </c>
    </row>
    <row r="143" spans="2:8">
      <c r="B143">
        <v>27</v>
      </c>
      <c r="C143">
        <v>0</v>
      </c>
      <c r="D143">
        <v>28</v>
      </c>
      <c r="F143">
        <f t="shared" si="6"/>
        <v>1.037037037037037</v>
      </c>
      <c r="G143" t="str">
        <f t="shared" si="7"/>
        <v/>
      </c>
      <c r="H143" t="str">
        <f t="shared" si="8"/>
        <v/>
      </c>
    </row>
    <row r="144" spans="2:8">
      <c r="B144">
        <v>26</v>
      </c>
      <c r="C144">
        <v>0</v>
      </c>
      <c r="D144">
        <v>28</v>
      </c>
      <c r="F144">
        <f t="shared" si="6"/>
        <v>1.0769230769230769</v>
      </c>
      <c r="G144" t="str">
        <f t="shared" si="7"/>
        <v/>
      </c>
      <c r="H144" t="str">
        <f t="shared" si="8"/>
        <v/>
      </c>
    </row>
    <row r="145" spans="2:8">
      <c r="B145">
        <v>15</v>
      </c>
      <c r="C145">
        <v>0</v>
      </c>
      <c r="D145">
        <v>28</v>
      </c>
      <c r="F145">
        <f t="shared" si="6"/>
        <v>1.8666666666666667</v>
      </c>
      <c r="G145" t="str">
        <f t="shared" si="7"/>
        <v/>
      </c>
      <c r="H145" t="str">
        <f t="shared" si="8"/>
        <v/>
      </c>
    </row>
    <row r="146" spans="2:8">
      <c r="B146">
        <v>15</v>
      </c>
      <c r="C146">
        <v>0</v>
      </c>
      <c r="D146">
        <v>28</v>
      </c>
      <c r="F146">
        <f t="shared" si="6"/>
        <v>1.8666666666666667</v>
      </c>
      <c r="G146" t="str">
        <f t="shared" si="7"/>
        <v/>
      </c>
      <c r="H146" t="str">
        <f t="shared" si="8"/>
        <v/>
      </c>
    </row>
    <row r="147" spans="2:8">
      <c r="B147">
        <v>23</v>
      </c>
      <c r="C147">
        <v>0</v>
      </c>
      <c r="D147">
        <v>27</v>
      </c>
      <c r="F147">
        <f t="shared" si="6"/>
        <v>1.173913043478261</v>
      </c>
      <c r="G147" t="str">
        <f t="shared" si="7"/>
        <v/>
      </c>
      <c r="H147" t="str">
        <f t="shared" si="8"/>
        <v/>
      </c>
    </row>
    <row r="148" spans="2:8">
      <c r="B148">
        <v>23</v>
      </c>
      <c r="C148">
        <v>0</v>
      </c>
      <c r="D148">
        <v>27</v>
      </c>
      <c r="F148">
        <f t="shared" si="6"/>
        <v>1.173913043478261</v>
      </c>
      <c r="G148" t="str">
        <f t="shared" si="7"/>
        <v/>
      </c>
      <c r="H148" t="str">
        <f t="shared" si="8"/>
        <v/>
      </c>
    </row>
    <row r="149" spans="2:8">
      <c r="B149">
        <v>15</v>
      </c>
      <c r="C149">
        <v>0</v>
      </c>
      <c r="D149">
        <v>27</v>
      </c>
      <c r="F149">
        <f t="shared" si="6"/>
        <v>1.8</v>
      </c>
      <c r="G149" t="str">
        <f t="shared" si="7"/>
        <v/>
      </c>
      <c r="H149" t="str">
        <f t="shared" si="8"/>
        <v/>
      </c>
    </row>
    <row r="150" spans="2:8">
      <c r="B150">
        <v>23</v>
      </c>
      <c r="C150">
        <v>0</v>
      </c>
      <c r="D150">
        <v>27</v>
      </c>
      <c r="F150">
        <f t="shared" si="6"/>
        <v>1.173913043478261</v>
      </c>
      <c r="G150" t="str">
        <f t="shared" si="7"/>
        <v/>
      </c>
      <c r="H150" t="str">
        <f t="shared" si="8"/>
        <v/>
      </c>
    </row>
    <row r="151" spans="2:8">
      <c r="B151">
        <v>27</v>
      </c>
      <c r="C151">
        <v>0</v>
      </c>
      <c r="D151">
        <v>27</v>
      </c>
      <c r="F151">
        <f t="shared" si="6"/>
        <v>1</v>
      </c>
      <c r="G151" t="str">
        <f t="shared" si="7"/>
        <v/>
      </c>
      <c r="H151" t="str">
        <f t="shared" si="8"/>
        <v/>
      </c>
    </row>
    <row r="152" spans="2:8">
      <c r="B152">
        <v>25</v>
      </c>
      <c r="C152">
        <v>0</v>
      </c>
      <c r="D152">
        <v>27</v>
      </c>
      <c r="F152">
        <f t="shared" si="6"/>
        <v>1.08</v>
      </c>
      <c r="G152" t="str">
        <f t="shared" si="7"/>
        <v/>
      </c>
      <c r="H152" t="str">
        <f t="shared" si="8"/>
        <v/>
      </c>
    </row>
    <row r="153" spans="2:8">
      <c r="B153">
        <v>25</v>
      </c>
      <c r="C153">
        <v>0</v>
      </c>
      <c r="D153">
        <v>27</v>
      </c>
      <c r="F153">
        <f t="shared" si="6"/>
        <v>1.08</v>
      </c>
      <c r="G153" t="str">
        <f t="shared" si="7"/>
        <v/>
      </c>
      <c r="H153" t="str">
        <f t="shared" si="8"/>
        <v/>
      </c>
    </row>
    <row r="154" spans="2:8">
      <c r="B154">
        <v>24</v>
      </c>
      <c r="C154">
        <v>0</v>
      </c>
      <c r="D154">
        <v>25</v>
      </c>
      <c r="F154">
        <f t="shared" si="6"/>
        <v>1.0416666666666667</v>
      </c>
      <c r="G154" t="str">
        <f t="shared" si="7"/>
        <v/>
      </c>
      <c r="H154" t="str">
        <f t="shared" si="8"/>
        <v/>
      </c>
    </row>
    <row r="155" spans="2:8">
      <c r="B155">
        <v>20</v>
      </c>
      <c r="C155">
        <v>0</v>
      </c>
      <c r="D155">
        <v>25</v>
      </c>
      <c r="F155">
        <f t="shared" si="6"/>
        <v>1.25</v>
      </c>
      <c r="G155" t="str">
        <f t="shared" si="7"/>
        <v/>
      </c>
      <c r="H155" t="str">
        <f t="shared" si="8"/>
        <v/>
      </c>
    </row>
    <row r="156" spans="2:8">
      <c r="B156">
        <v>23</v>
      </c>
      <c r="C156">
        <v>0</v>
      </c>
      <c r="D156">
        <v>25</v>
      </c>
      <c r="F156">
        <f t="shared" si="6"/>
        <v>1.0869565217391304</v>
      </c>
      <c r="G156" t="str">
        <f t="shared" si="7"/>
        <v/>
      </c>
      <c r="H156" t="str">
        <f t="shared" si="8"/>
        <v/>
      </c>
    </row>
    <row r="157" spans="2:8">
      <c r="B157">
        <v>23</v>
      </c>
      <c r="C157">
        <v>0</v>
      </c>
      <c r="D157">
        <v>24</v>
      </c>
      <c r="F157">
        <f t="shared" si="6"/>
        <v>1.0434782608695652</v>
      </c>
      <c r="G157" t="str">
        <f t="shared" si="7"/>
        <v/>
      </c>
      <c r="H157" t="str">
        <f t="shared" si="8"/>
        <v/>
      </c>
    </row>
    <row r="158" spans="2:8">
      <c r="B158">
        <v>22</v>
      </c>
      <c r="C158">
        <v>0</v>
      </c>
      <c r="D158">
        <v>24</v>
      </c>
      <c r="F158">
        <f t="shared" si="6"/>
        <v>1.0909090909090908</v>
      </c>
      <c r="G158" t="str">
        <f t="shared" si="7"/>
        <v/>
      </c>
      <c r="H158" t="str">
        <f t="shared" si="8"/>
        <v/>
      </c>
    </row>
    <row r="159" spans="2:8">
      <c r="B159">
        <v>22</v>
      </c>
      <c r="C159">
        <v>0</v>
      </c>
      <c r="D159">
        <v>24</v>
      </c>
      <c r="F159">
        <f t="shared" si="6"/>
        <v>1.0909090909090908</v>
      </c>
      <c r="G159" t="str">
        <f t="shared" si="7"/>
        <v/>
      </c>
      <c r="H159" t="str">
        <f t="shared" si="8"/>
        <v/>
      </c>
    </row>
    <row r="160" spans="2:8">
      <c r="B160">
        <v>20</v>
      </c>
      <c r="C160">
        <v>0</v>
      </c>
      <c r="D160">
        <v>23</v>
      </c>
      <c r="F160">
        <f t="shared" si="6"/>
        <v>1.1499999999999999</v>
      </c>
      <c r="G160" t="str">
        <f t="shared" si="7"/>
        <v/>
      </c>
      <c r="H160" t="str">
        <f t="shared" si="8"/>
        <v/>
      </c>
    </row>
    <row r="161" spans="2:8">
      <c r="B161">
        <v>19</v>
      </c>
      <c r="C161">
        <v>0</v>
      </c>
      <c r="D161">
        <v>23</v>
      </c>
      <c r="F161">
        <f t="shared" si="6"/>
        <v>1.2105263157894737</v>
      </c>
      <c r="G161" t="str">
        <f t="shared" si="7"/>
        <v/>
      </c>
      <c r="H161" t="str">
        <f t="shared" si="8"/>
        <v/>
      </c>
    </row>
    <row r="162" spans="2:8">
      <c r="B162">
        <v>22</v>
      </c>
      <c r="C162">
        <v>0</v>
      </c>
      <c r="D162">
        <v>23</v>
      </c>
      <c r="F162">
        <f t="shared" si="6"/>
        <v>1.0454545454545454</v>
      </c>
      <c r="G162" t="str">
        <f t="shared" si="7"/>
        <v/>
      </c>
      <c r="H162" t="str">
        <f t="shared" si="8"/>
        <v/>
      </c>
    </row>
    <row r="163" spans="2:8">
      <c r="B163">
        <v>19</v>
      </c>
      <c r="C163">
        <v>0</v>
      </c>
      <c r="D163">
        <v>22</v>
      </c>
      <c r="F163">
        <f t="shared" si="6"/>
        <v>1.1578947368421053</v>
      </c>
      <c r="G163" t="str">
        <f t="shared" si="7"/>
        <v/>
      </c>
      <c r="H163" t="str">
        <f t="shared" si="8"/>
        <v/>
      </c>
    </row>
    <row r="164" spans="2:8">
      <c r="B164">
        <v>19</v>
      </c>
      <c r="C164">
        <v>0</v>
      </c>
      <c r="D164">
        <v>22</v>
      </c>
      <c r="F164">
        <f t="shared" si="6"/>
        <v>1.1578947368421053</v>
      </c>
      <c r="G164" t="str">
        <f t="shared" si="7"/>
        <v/>
      </c>
      <c r="H164" t="str">
        <f t="shared" si="8"/>
        <v/>
      </c>
    </row>
    <row r="165" spans="2:8">
      <c r="B165">
        <v>19</v>
      </c>
      <c r="C165">
        <v>0</v>
      </c>
      <c r="D165">
        <v>22</v>
      </c>
      <c r="F165">
        <f t="shared" si="6"/>
        <v>1.1578947368421053</v>
      </c>
      <c r="G165" t="str">
        <f t="shared" si="7"/>
        <v/>
      </c>
      <c r="H165" t="str">
        <f t="shared" si="8"/>
        <v/>
      </c>
    </row>
    <row r="166" spans="2:8">
      <c r="B166">
        <v>19</v>
      </c>
      <c r="C166">
        <v>0</v>
      </c>
      <c r="D166">
        <v>22</v>
      </c>
      <c r="F166">
        <f t="shared" si="6"/>
        <v>1.1578947368421053</v>
      </c>
      <c r="G166" t="str">
        <f t="shared" si="7"/>
        <v/>
      </c>
      <c r="H166" t="str">
        <f t="shared" si="8"/>
        <v/>
      </c>
    </row>
    <row r="167" spans="2:8">
      <c r="B167">
        <v>19</v>
      </c>
      <c r="C167">
        <v>0</v>
      </c>
      <c r="D167">
        <v>22</v>
      </c>
      <c r="F167">
        <f t="shared" si="6"/>
        <v>1.1578947368421053</v>
      </c>
      <c r="G167" t="str">
        <f t="shared" si="7"/>
        <v/>
      </c>
      <c r="H167" t="str">
        <f t="shared" si="8"/>
        <v/>
      </c>
    </row>
    <row r="168" spans="2:8">
      <c r="B168">
        <v>20</v>
      </c>
      <c r="C168">
        <v>0</v>
      </c>
      <c r="D168">
        <v>22</v>
      </c>
      <c r="F168">
        <f t="shared" si="6"/>
        <v>1.1000000000000001</v>
      </c>
      <c r="G168" t="str">
        <f t="shared" si="7"/>
        <v/>
      </c>
      <c r="H168" t="str">
        <f t="shared" si="8"/>
        <v/>
      </c>
    </row>
    <row r="169" spans="2:8">
      <c r="B169">
        <v>20</v>
      </c>
      <c r="C169">
        <v>0</v>
      </c>
      <c r="D169">
        <v>22</v>
      </c>
      <c r="F169">
        <f t="shared" si="6"/>
        <v>1.1000000000000001</v>
      </c>
      <c r="G169" t="str">
        <f t="shared" si="7"/>
        <v/>
      </c>
      <c r="H169" t="str">
        <f t="shared" si="8"/>
        <v/>
      </c>
    </row>
    <row r="170" spans="2:8">
      <c r="B170">
        <v>19</v>
      </c>
      <c r="C170">
        <v>0</v>
      </c>
      <c r="D170">
        <v>22</v>
      </c>
      <c r="F170">
        <f t="shared" si="6"/>
        <v>1.1578947368421053</v>
      </c>
      <c r="G170" t="str">
        <f t="shared" si="7"/>
        <v/>
      </c>
      <c r="H170" t="str">
        <f t="shared" si="8"/>
        <v/>
      </c>
    </row>
    <row r="171" spans="2:8">
      <c r="B171" s="2">
        <v>19</v>
      </c>
      <c r="C171" s="2">
        <v>0</v>
      </c>
      <c r="D171" s="2">
        <v>21</v>
      </c>
      <c r="F171">
        <f t="shared" si="6"/>
        <v>1.1052631578947369</v>
      </c>
      <c r="G171" t="str">
        <f t="shared" si="7"/>
        <v/>
      </c>
      <c r="H171" t="str">
        <f t="shared" si="8"/>
        <v/>
      </c>
    </row>
    <row r="172" spans="2:8">
      <c r="B172">
        <v>19</v>
      </c>
      <c r="C172">
        <v>0</v>
      </c>
      <c r="D172">
        <v>21</v>
      </c>
      <c r="F172">
        <f t="shared" si="6"/>
        <v>1.1052631578947369</v>
      </c>
      <c r="G172" t="str">
        <f t="shared" si="7"/>
        <v/>
      </c>
      <c r="H172" t="str">
        <f t="shared" si="8"/>
        <v/>
      </c>
    </row>
    <row r="173" spans="2:8">
      <c r="B173">
        <v>19</v>
      </c>
      <c r="C173">
        <v>0</v>
      </c>
      <c r="D173">
        <v>21</v>
      </c>
      <c r="F173">
        <f t="shared" si="6"/>
        <v>1.1052631578947369</v>
      </c>
      <c r="G173" t="str">
        <f t="shared" si="7"/>
        <v/>
      </c>
      <c r="H173" t="str">
        <f t="shared" si="8"/>
        <v/>
      </c>
    </row>
    <row r="174" spans="2:8">
      <c r="B174">
        <v>17</v>
      </c>
      <c r="C174">
        <v>0</v>
      </c>
      <c r="D174">
        <v>21</v>
      </c>
      <c r="F174">
        <f t="shared" si="6"/>
        <v>1.2352941176470589</v>
      </c>
      <c r="G174" t="str">
        <f t="shared" si="7"/>
        <v/>
      </c>
      <c r="H174" t="str">
        <f t="shared" si="8"/>
        <v/>
      </c>
    </row>
    <row r="175" spans="2:8">
      <c r="B175">
        <v>19</v>
      </c>
      <c r="C175">
        <v>0</v>
      </c>
      <c r="D175">
        <v>21</v>
      </c>
      <c r="F175">
        <f t="shared" si="6"/>
        <v>1.1052631578947369</v>
      </c>
      <c r="G175" t="str">
        <f t="shared" si="7"/>
        <v/>
      </c>
      <c r="H175" t="str">
        <f t="shared" si="8"/>
        <v/>
      </c>
    </row>
    <row r="176" spans="2:8">
      <c r="B176">
        <v>18</v>
      </c>
      <c r="C176">
        <v>0</v>
      </c>
      <c r="D176">
        <v>21</v>
      </c>
      <c r="F176">
        <f t="shared" si="6"/>
        <v>1.1666666666666667</v>
      </c>
      <c r="G176" t="str">
        <f t="shared" si="7"/>
        <v/>
      </c>
      <c r="H176" t="str">
        <f t="shared" si="8"/>
        <v/>
      </c>
    </row>
    <row r="177" spans="2:8">
      <c r="B177">
        <v>20</v>
      </c>
      <c r="C177">
        <v>0</v>
      </c>
      <c r="D177">
        <v>21</v>
      </c>
      <c r="F177">
        <f t="shared" si="6"/>
        <v>1.05</v>
      </c>
      <c r="G177" t="str">
        <f t="shared" si="7"/>
        <v/>
      </c>
      <c r="H177" t="str">
        <f t="shared" si="8"/>
        <v/>
      </c>
    </row>
    <row r="178" spans="2:8">
      <c r="B178">
        <v>19</v>
      </c>
      <c r="C178">
        <v>0</v>
      </c>
      <c r="D178">
        <v>21</v>
      </c>
      <c r="F178">
        <f t="shared" si="6"/>
        <v>1.1052631578947369</v>
      </c>
      <c r="G178" t="str">
        <f t="shared" si="7"/>
        <v/>
      </c>
      <c r="H178" t="str">
        <f t="shared" si="8"/>
        <v/>
      </c>
    </row>
    <row r="179" spans="2:8">
      <c r="B179">
        <v>19</v>
      </c>
      <c r="C179">
        <v>0</v>
      </c>
      <c r="D179">
        <v>21</v>
      </c>
      <c r="F179">
        <f t="shared" si="6"/>
        <v>1.1052631578947369</v>
      </c>
      <c r="G179" t="str">
        <f t="shared" si="7"/>
        <v/>
      </c>
      <c r="H179" t="str">
        <f t="shared" si="8"/>
        <v/>
      </c>
    </row>
    <row r="180" spans="2:8">
      <c r="B180">
        <v>19</v>
      </c>
      <c r="C180">
        <v>0</v>
      </c>
      <c r="D180">
        <v>21</v>
      </c>
      <c r="F180">
        <f t="shared" si="6"/>
        <v>1.1052631578947369</v>
      </c>
      <c r="G180" t="str">
        <f t="shared" si="7"/>
        <v/>
      </c>
      <c r="H180" t="str">
        <f t="shared" si="8"/>
        <v/>
      </c>
    </row>
    <row r="181" spans="2:8">
      <c r="B181">
        <v>19</v>
      </c>
      <c r="C181">
        <v>0</v>
      </c>
      <c r="D181">
        <v>21</v>
      </c>
      <c r="F181">
        <f t="shared" si="6"/>
        <v>1.1052631578947369</v>
      </c>
      <c r="G181" t="str">
        <f t="shared" si="7"/>
        <v/>
      </c>
      <c r="H181" t="str">
        <f t="shared" si="8"/>
        <v/>
      </c>
    </row>
    <row r="182" spans="2:8">
      <c r="B182">
        <v>19</v>
      </c>
      <c r="C182">
        <v>0</v>
      </c>
      <c r="D182">
        <v>21</v>
      </c>
      <c r="F182">
        <f t="shared" si="6"/>
        <v>1.1052631578947369</v>
      </c>
      <c r="G182" t="str">
        <f t="shared" si="7"/>
        <v/>
      </c>
      <c r="H182" t="str">
        <f t="shared" si="8"/>
        <v/>
      </c>
    </row>
    <row r="183" spans="2:8">
      <c r="B183">
        <v>19</v>
      </c>
      <c r="C183">
        <v>0</v>
      </c>
      <c r="D183">
        <v>21</v>
      </c>
      <c r="F183">
        <f t="shared" si="6"/>
        <v>1.1052631578947369</v>
      </c>
      <c r="G183" t="str">
        <f t="shared" si="7"/>
        <v/>
      </c>
      <c r="H183" t="str">
        <f t="shared" si="8"/>
        <v/>
      </c>
    </row>
    <row r="184" spans="2:8">
      <c r="B184">
        <v>19</v>
      </c>
      <c r="C184">
        <v>0</v>
      </c>
      <c r="D184">
        <v>21</v>
      </c>
      <c r="F184">
        <f t="shared" si="6"/>
        <v>1.1052631578947369</v>
      </c>
      <c r="G184" t="str">
        <f t="shared" si="7"/>
        <v/>
      </c>
      <c r="H184" t="str">
        <f t="shared" si="8"/>
        <v/>
      </c>
    </row>
    <row r="185" spans="2:8">
      <c r="B185">
        <v>19</v>
      </c>
      <c r="C185">
        <v>0</v>
      </c>
      <c r="D185">
        <v>21</v>
      </c>
      <c r="F185">
        <f t="shared" si="6"/>
        <v>1.1052631578947369</v>
      </c>
      <c r="G185" t="str">
        <f t="shared" si="7"/>
        <v/>
      </c>
      <c r="H185" t="str">
        <f t="shared" si="8"/>
        <v/>
      </c>
    </row>
    <row r="186" spans="2:8">
      <c r="B186">
        <v>18</v>
      </c>
      <c r="C186">
        <v>0</v>
      </c>
      <c r="D186">
        <v>20</v>
      </c>
      <c r="F186">
        <f t="shared" si="6"/>
        <v>1.1111111111111112</v>
      </c>
      <c r="G186" t="str">
        <f t="shared" si="7"/>
        <v/>
      </c>
      <c r="H186" t="str">
        <f t="shared" si="8"/>
        <v/>
      </c>
    </row>
    <row r="187" spans="2:8">
      <c r="B187">
        <v>18</v>
      </c>
      <c r="C187">
        <v>0</v>
      </c>
      <c r="D187">
        <v>20</v>
      </c>
      <c r="F187">
        <f t="shared" si="6"/>
        <v>1.1111111111111112</v>
      </c>
      <c r="G187" t="str">
        <f t="shared" si="7"/>
        <v/>
      </c>
      <c r="H187" t="str">
        <f t="shared" si="8"/>
        <v/>
      </c>
    </row>
    <row r="188" spans="2:8">
      <c r="B188">
        <v>19</v>
      </c>
      <c r="C188">
        <v>0</v>
      </c>
      <c r="D188">
        <v>20</v>
      </c>
      <c r="F188">
        <f t="shared" si="6"/>
        <v>1.0526315789473684</v>
      </c>
      <c r="G188" t="str">
        <f t="shared" si="7"/>
        <v/>
      </c>
      <c r="H188" t="str">
        <f t="shared" si="8"/>
        <v/>
      </c>
    </row>
    <row r="189" spans="2:8">
      <c r="B189">
        <v>19</v>
      </c>
      <c r="C189">
        <v>0</v>
      </c>
      <c r="D189">
        <v>20</v>
      </c>
      <c r="F189">
        <f t="shared" si="6"/>
        <v>1.0526315789473684</v>
      </c>
      <c r="G189" t="str">
        <f t="shared" si="7"/>
        <v/>
      </c>
      <c r="H189" t="str">
        <f t="shared" si="8"/>
        <v/>
      </c>
    </row>
    <row r="190" spans="2:8">
      <c r="B190">
        <v>19</v>
      </c>
      <c r="C190">
        <v>0</v>
      </c>
      <c r="D190">
        <v>20</v>
      </c>
      <c r="F190">
        <f t="shared" si="6"/>
        <v>1.0526315789473684</v>
      </c>
      <c r="G190" t="str">
        <f t="shared" si="7"/>
        <v/>
      </c>
      <c r="H190" t="str">
        <f t="shared" si="8"/>
        <v/>
      </c>
    </row>
    <row r="191" spans="2:8">
      <c r="B191">
        <v>19</v>
      </c>
      <c r="C191">
        <v>0</v>
      </c>
      <c r="D191">
        <v>19</v>
      </c>
      <c r="F191">
        <f t="shared" si="6"/>
        <v>1</v>
      </c>
      <c r="G191" t="str">
        <f t="shared" si="7"/>
        <v/>
      </c>
      <c r="H191" t="str">
        <f t="shared" si="8"/>
        <v/>
      </c>
    </row>
    <row r="192" spans="2:8">
      <c r="B192">
        <v>19</v>
      </c>
      <c r="C192">
        <v>0</v>
      </c>
      <c r="D192">
        <v>19</v>
      </c>
      <c r="F192">
        <f t="shared" si="6"/>
        <v>1</v>
      </c>
      <c r="G192" t="str">
        <f t="shared" si="7"/>
        <v/>
      </c>
      <c r="H192" t="str">
        <f t="shared" si="8"/>
        <v/>
      </c>
    </row>
    <row r="193" spans="2:8">
      <c r="B193">
        <v>19</v>
      </c>
      <c r="C193">
        <v>0</v>
      </c>
      <c r="D193">
        <v>19</v>
      </c>
      <c r="F193">
        <f t="shared" si="6"/>
        <v>1</v>
      </c>
      <c r="G193" t="str">
        <f t="shared" si="7"/>
        <v/>
      </c>
      <c r="H193" t="str">
        <f t="shared" si="8"/>
        <v/>
      </c>
    </row>
    <row r="194" spans="2:8">
      <c r="B194">
        <v>19</v>
      </c>
      <c r="C194">
        <v>0</v>
      </c>
      <c r="D194">
        <v>19</v>
      </c>
      <c r="F194">
        <f t="shared" si="6"/>
        <v>1</v>
      </c>
      <c r="G194" t="str">
        <f t="shared" si="7"/>
        <v/>
      </c>
      <c r="H194" t="str">
        <f t="shared" si="8"/>
        <v/>
      </c>
    </row>
    <row r="195" spans="2:8">
      <c r="B195">
        <v>17</v>
      </c>
      <c r="C195">
        <v>0</v>
      </c>
      <c r="D195">
        <v>19</v>
      </c>
      <c r="F195">
        <f t="shared" si="6"/>
        <v>1.1176470588235294</v>
      </c>
      <c r="G195" t="str">
        <f t="shared" si="7"/>
        <v/>
      </c>
      <c r="H195" t="str">
        <f t="shared" si="8"/>
        <v/>
      </c>
    </row>
    <row r="196" spans="2:8">
      <c r="B196">
        <v>19</v>
      </c>
      <c r="C196">
        <v>0</v>
      </c>
      <c r="D196">
        <v>19</v>
      </c>
      <c r="F196">
        <f t="shared" si="6"/>
        <v>1</v>
      </c>
      <c r="G196" t="str">
        <f t="shared" si="7"/>
        <v/>
      </c>
      <c r="H196" t="str">
        <f t="shared" si="8"/>
        <v/>
      </c>
    </row>
    <row r="197" spans="2:8">
      <c r="B197">
        <v>19</v>
      </c>
      <c r="C197">
        <v>0</v>
      </c>
      <c r="D197">
        <v>19</v>
      </c>
      <c r="F197">
        <f t="shared" si="6"/>
        <v>1</v>
      </c>
      <c r="G197" t="str">
        <f t="shared" si="7"/>
        <v/>
      </c>
      <c r="H197" t="str">
        <f t="shared" si="8"/>
        <v/>
      </c>
    </row>
    <row r="198" spans="2:8">
      <c r="B198">
        <v>16</v>
      </c>
      <c r="C198">
        <v>0</v>
      </c>
      <c r="D198">
        <v>18</v>
      </c>
      <c r="F198">
        <f t="shared" ref="F198:F261" si="9">D198/B198</f>
        <v>1.125</v>
      </c>
      <c r="G198" t="str">
        <f t="shared" ref="G198:G261" si="10">IF(C198&gt;0,D198/C198,"")</f>
        <v/>
      </c>
      <c r="H198" t="str">
        <f t="shared" ref="H198:H261" si="11">IF(AND(C198&gt;0,B198&gt;0),D198/(C198*B198),"")</f>
        <v/>
      </c>
    </row>
    <row r="199" spans="2:8">
      <c r="B199">
        <v>17</v>
      </c>
      <c r="C199">
        <v>0</v>
      </c>
      <c r="D199">
        <v>18</v>
      </c>
      <c r="F199">
        <f t="shared" si="9"/>
        <v>1.0588235294117647</v>
      </c>
      <c r="G199" t="str">
        <f t="shared" si="10"/>
        <v/>
      </c>
      <c r="H199" t="str">
        <f t="shared" si="11"/>
        <v/>
      </c>
    </row>
    <row r="200" spans="2:8">
      <c r="B200">
        <v>17</v>
      </c>
      <c r="C200">
        <v>0</v>
      </c>
      <c r="D200">
        <v>18</v>
      </c>
      <c r="F200">
        <f t="shared" si="9"/>
        <v>1.0588235294117647</v>
      </c>
      <c r="G200" t="str">
        <f t="shared" si="10"/>
        <v/>
      </c>
      <c r="H200" t="str">
        <f t="shared" si="11"/>
        <v/>
      </c>
    </row>
    <row r="201" spans="2:8">
      <c r="B201">
        <v>16</v>
      </c>
      <c r="C201">
        <v>0</v>
      </c>
      <c r="D201">
        <v>18</v>
      </c>
      <c r="F201">
        <f t="shared" si="9"/>
        <v>1.125</v>
      </c>
      <c r="G201" t="str">
        <f t="shared" si="10"/>
        <v/>
      </c>
      <c r="H201" t="str">
        <f t="shared" si="11"/>
        <v/>
      </c>
    </row>
    <row r="202" spans="2:8">
      <c r="B202">
        <v>15</v>
      </c>
      <c r="C202">
        <v>0</v>
      </c>
      <c r="D202">
        <v>18</v>
      </c>
      <c r="F202">
        <f t="shared" si="9"/>
        <v>1.2</v>
      </c>
      <c r="G202" t="str">
        <f t="shared" si="10"/>
        <v/>
      </c>
      <c r="H202" t="str">
        <f t="shared" si="11"/>
        <v/>
      </c>
    </row>
    <row r="203" spans="2:8">
      <c r="B203">
        <v>17</v>
      </c>
      <c r="C203">
        <v>0</v>
      </c>
      <c r="D203">
        <v>18</v>
      </c>
      <c r="F203">
        <f t="shared" si="9"/>
        <v>1.0588235294117647</v>
      </c>
      <c r="G203" t="str">
        <f t="shared" si="10"/>
        <v/>
      </c>
      <c r="H203" t="str">
        <f t="shared" si="11"/>
        <v/>
      </c>
    </row>
    <row r="204" spans="2:8">
      <c r="B204">
        <v>16</v>
      </c>
      <c r="C204">
        <v>0</v>
      </c>
      <c r="D204">
        <v>18</v>
      </c>
      <c r="F204">
        <f t="shared" si="9"/>
        <v>1.125</v>
      </c>
      <c r="G204" t="str">
        <f t="shared" si="10"/>
        <v/>
      </c>
      <c r="H204" t="str">
        <f t="shared" si="11"/>
        <v/>
      </c>
    </row>
    <row r="205" spans="2:8">
      <c r="B205">
        <v>16</v>
      </c>
      <c r="C205">
        <v>0</v>
      </c>
      <c r="D205">
        <v>18</v>
      </c>
      <c r="F205">
        <f t="shared" si="9"/>
        <v>1.125</v>
      </c>
      <c r="G205" t="str">
        <f t="shared" si="10"/>
        <v/>
      </c>
      <c r="H205" t="str">
        <f t="shared" si="11"/>
        <v/>
      </c>
    </row>
    <row r="206" spans="2:8">
      <c r="B206">
        <v>15</v>
      </c>
      <c r="C206">
        <v>0</v>
      </c>
      <c r="D206">
        <v>18</v>
      </c>
      <c r="F206">
        <f t="shared" si="9"/>
        <v>1.2</v>
      </c>
      <c r="G206" t="str">
        <f t="shared" si="10"/>
        <v/>
      </c>
      <c r="H206" t="str">
        <f t="shared" si="11"/>
        <v/>
      </c>
    </row>
    <row r="207" spans="2:8">
      <c r="B207">
        <v>17</v>
      </c>
      <c r="C207">
        <v>0</v>
      </c>
      <c r="D207">
        <v>18</v>
      </c>
      <c r="F207">
        <f t="shared" si="9"/>
        <v>1.0588235294117647</v>
      </c>
      <c r="G207" t="str">
        <f t="shared" si="10"/>
        <v/>
      </c>
      <c r="H207" t="str">
        <f t="shared" si="11"/>
        <v/>
      </c>
    </row>
    <row r="208" spans="2:8">
      <c r="B208">
        <v>17</v>
      </c>
      <c r="C208">
        <v>0</v>
      </c>
      <c r="D208">
        <v>18</v>
      </c>
      <c r="F208">
        <f t="shared" si="9"/>
        <v>1.0588235294117647</v>
      </c>
      <c r="G208" t="str">
        <f t="shared" si="10"/>
        <v/>
      </c>
      <c r="H208" t="str">
        <f t="shared" si="11"/>
        <v/>
      </c>
    </row>
    <row r="209" spans="2:8">
      <c r="B209">
        <v>16</v>
      </c>
      <c r="C209">
        <v>0</v>
      </c>
      <c r="D209">
        <v>18</v>
      </c>
      <c r="F209">
        <f t="shared" si="9"/>
        <v>1.125</v>
      </c>
      <c r="G209" t="str">
        <f t="shared" si="10"/>
        <v/>
      </c>
      <c r="H209" t="str">
        <f t="shared" si="11"/>
        <v/>
      </c>
    </row>
    <row r="210" spans="2:8">
      <c r="B210">
        <v>16</v>
      </c>
      <c r="C210">
        <v>0</v>
      </c>
      <c r="D210">
        <v>18</v>
      </c>
      <c r="F210">
        <f t="shared" si="9"/>
        <v>1.125</v>
      </c>
      <c r="G210" t="str">
        <f t="shared" si="10"/>
        <v/>
      </c>
      <c r="H210" t="str">
        <f t="shared" si="11"/>
        <v/>
      </c>
    </row>
    <row r="211" spans="2:8">
      <c r="B211">
        <v>16</v>
      </c>
      <c r="C211">
        <v>0</v>
      </c>
      <c r="D211">
        <v>17</v>
      </c>
      <c r="F211">
        <f t="shared" si="9"/>
        <v>1.0625</v>
      </c>
      <c r="G211" t="str">
        <f t="shared" si="10"/>
        <v/>
      </c>
      <c r="H211" t="str">
        <f t="shared" si="11"/>
        <v/>
      </c>
    </row>
    <row r="212" spans="2:8">
      <c r="B212">
        <v>16</v>
      </c>
      <c r="C212">
        <v>0</v>
      </c>
      <c r="D212">
        <v>17</v>
      </c>
      <c r="F212">
        <f t="shared" si="9"/>
        <v>1.0625</v>
      </c>
      <c r="G212" t="str">
        <f t="shared" si="10"/>
        <v/>
      </c>
      <c r="H212" t="str">
        <f t="shared" si="11"/>
        <v/>
      </c>
    </row>
    <row r="213" spans="2:8">
      <c r="B213">
        <v>15</v>
      </c>
      <c r="C213">
        <v>0</v>
      </c>
      <c r="D213">
        <v>17</v>
      </c>
      <c r="F213">
        <f t="shared" si="9"/>
        <v>1.1333333333333333</v>
      </c>
      <c r="G213" t="str">
        <f t="shared" si="10"/>
        <v/>
      </c>
      <c r="H213" t="str">
        <f t="shared" si="11"/>
        <v/>
      </c>
    </row>
    <row r="214" spans="2:8">
      <c r="B214">
        <v>15</v>
      </c>
      <c r="C214">
        <v>0</v>
      </c>
      <c r="D214">
        <v>17</v>
      </c>
      <c r="F214">
        <f t="shared" si="9"/>
        <v>1.1333333333333333</v>
      </c>
      <c r="G214" t="str">
        <f t="shared" si="10"/>
        <v/>
      </c>
      <c r="H214" t="str">
        <f t="shared" si="11"/>
        <v/>
      </c>
    </row>
    <row r="215" spans="2:8">
      <c r="B215">
        <v>15</v>
      </c>
      <c r="C215">
        <v>0</v>
      </c>
      <c r="D215">
        <v>17</v>
      </c>
      <c r="F215">
        <f t="shared" si="9"/>
        <v>1.1333333333333333</v>
      </c>
      <c r="G215" t="str">
        <f t="shared" si="10"/>
        <v/>
      </c>
      <c r="H215" t="str">
        <f t="shared" si="11"/>
        <v/>
      </c>
    </row>
    <row r="216" spans="2:8">
      <c r="B216">
        <v>14</v>
      </c>
      <c r="C216">
        <v>0</v>
      </c>
      <c r="D216">
        <v>17</v>
      </c>
      <c r="F216">
        <f t="shared" si="9"/>
        <v>1.2142857142857142</v>
      </c>
      <c r="G216" t="str">
        <f t="shared" si="10"/>
        <v/>
      </c>
      <c r="H216" t="str">
        <f t="shared" si="11"/>
        <v/>
      </c>
    </row>
    <row r="217" spans="2:8">
      <c r="B217">
        <v>16</v>
      </c>
      <c r="C217">
        <v>0</v>
      </c>
      <c r="D217">
        <v>17</v>
      </c>
      <c r="F217">
        <f t="shared" si="9"/>
        <v>1.0625</v>
      </c>
      <c r="G217" t="str">
        <f t="shared" si="10"/>
        <v/>
      </c>
      <c r="H217" t="str">
        <f t="shared" si="11"/>
        <v/>
      </c>
    </row>
    <row r="218" spans="2:8">
      <c r="B218">
        <v>15</v>
      </c>
      <c r="C218">
        <v>0</v>
      </c>
      <c r="D218">
        <v>17</v>
      </c>
      <c r="F218">
        <f t="shared" si="9"/>
        <v>1.1333333333333333</v>
      </c>
      <c r="G218" t="str">
        <f t="shared" si="10"/>
        <v/>
      </c>
      <c r="H218" t="str">
        <f t="shared" si="11"/>
        <v/>
      </c>
    </row>
    <row r="219" spans="2:8">
      <c r="B219">
        <v>15</v>
      </c>
      <c r="C219">
        <v>0</v>
      </c>
      <c r="D219">
        <v>16</v>
      </c>
      <c r="F219">
        <f t="shared" si="9"/>
        <v>1.0666666666666667</v>
      </c>
      <c r="G219" t="str">
        <f t="shared" si="10"/>
        <v/>
      </c>
      <c r="H219" t="str">
        <f t="shared" si="11"/>
        <v/>
      </c>
    </row>
    <row r="220" spans="2:8">
      <c r="B220">
        <v>15</v>
      </c>
      <c r="C220">
        <v>0</v>
      </c>
      <c r="D220">
        <v>16</v>
      </c>
      <c r="F220">
        <f t="shared" si="9"/>
        <v>1.0666666666666667</v>
      </c>
      <c r="G220" t="str">
        <f t="shared" si="10"/>
        <v/>
      </c>
      <c r="H220" t="str">
        <f t="shared" si="11"/>
        <v/>
      </c>
    </row>
    <row r="221" spans="2:8">
      <c r="B221">
        <v>15</v>
      </c>
      <c r="C221">
        <v>0</v>
      </c>
      <c r="D221">
        <v>16</v>
      </c>
      <c r="F221">
        <f t="shared" si="9"/>
        <v>1.0666666666666667</v>
      </c>
      <c r="G221" t="str">
        <f t="shared" si="10"/>
        <v/>
      </c>
      <c r="H221" t="str">
        <f t="shared" si="11"/>
        <v/>
      </c>
    </row>
    <row r="222" spans="2:8">
      <c r="B222">
        <v>15</v>
      </c>
      <c r="C222">
        <v>0</v>
      </c>
      <c r="D222">
        <v>16</v>
      </c>
      <c r="F222">
        <f t="shared" si="9"/>
        <v>1.0666666666666667</v>
      </c>
      <c r="G222" t="str">
        <f t="shared" si="10"/>
        <v/>
      </c>
      <c r="H222" t="str">
        <f t="shared" si="11"/>
        <v/>
      </c>
    </row>
    <row r="223" spans="2:8">
      <c r="B223">
        <v>15</v>
      </c>
      <c r="C223">
        <v>0</v>
      </c>
      <c r="D223">
        <v>16</v>
      </c>
      <c r="F223">
        <f t="shared" si="9"/>
        <v>1.0666666666666667</v>
      </c>
      <c r="G223" t="str">
        <f t="shared" si="10"/>
        <v/>
      </c>
      <c r="H223" t="str">
        <f t="shared" si="11"/>
        <v/>
      </c>
    </row>
    <row r="224" spans="2:8">
      <c r="B224">
        <v>14</v>
      </c>
      <c r="C224">
        <v>0</v>
      </c>
      <c r="D224">
        <v>16</v>
      </c>
      <c r="F224">
        <f t="shared" si="9"/>
        <v>1.1428571428571428</v>
      </c>
      <c r="G224" t="str">
        <f t="shared" si="10"/>
        <v/>
      </c>
      <c r="H224" t="str">
        <f t="shared" si="11"/>
        <v/>
      </c>
    </row>
    <row r="225" spans="2:8">
      <c r="B225">
        <v>14</v>
      </c>
      <c r="C225">
        <v>0</v>
      </c>
      <c r="D225">
        <v>16</v>
      </c>
      <c r="F225">
        <f t="shared" si="9"/>
        <v>1.1428571428571428</v>
      </c>
      <c r="G225" t="str">
        <f t="shared" si="10"/>
        <v/>
      </c>
      <c r="H225" t="str">
        <f t="shared" si="11"/>
        <v/>
      </c>
    </row>
    <row r="226" spans="2:8">
      <c r="B226">
        <v>15</v>
      </c>
      <c r="C226">
        <v>0</v>
      </c>
      <c r="D226">
        <v>16</v>
      </c>
      <c r="F226">
        <f t="shared" si="9"/>
        <v>1.0666666666666667</v>
      </c>
      <c r="G226" t="str">
        <f t="shared" si="10"/>
        <v/>
      </c>
      <c r="H226" t="str">
        <f t="shared" si="11"/>
        <v/>
      </c>
    </row>
    <row r="227" spans="2:8">
      <c r="B227">
        <v>15</v>
      </c>
      <c r="C227">
        <v>0</v>
      </c>
      <c r="D227">
        <v>16</v>
      </c>
      <c r="F227">
        <f t="shared" si="9"/>
        <v>1.0666666666666667</v>
      </c>
      <c r="G227" t="str">
        <f t="shared" si="10"/>
        <v/>
      </c>
      <c r="H227" t="str">
        <f t="shared" si="11"/>
        <v/>
      </c>
    </row>
    <row r="228" spans="2:8">
      <c r="B228">
        <v>15</v>
      </c>
      <c r="C228">
        <v>0</v>
      </c>
      <c r="D228">
        <v>16</v>
      </c>
      <c r="F228">
        <f t="shared" si="9"/>
        <v>1.0666666666666667</v>
      </c>
      <c r="G228" t="str">
        <f t="shared" si="10"/>
        <v/>
      </c>
      <c r="H228" t="str">
        <f t="shared" si="11"/>
        <v/>
      </c>
    </row>
    <row r="229" spans="2:8">
      <c r="B229">
        <v>15</v>
      </c>
      <c r="C229">
        <v>0</v>
      </c>
      <c r="D229">
        <v>16</v>
      </c>
      <c r="F229">
        <f t="shared" si="9"/>
        <v>1.0666666666666667</v>
      </c>
      <c r="G229" t="str">
        <f t="shared" si="10"/>
        <v/>
      </c>
      <c r="H229" t="str">
        <f t="shared" si="11"/>
        <v/>
      </c>
    </row>
    <row r="230" spans="2:8">
      <c r="B230">
        <v>15</v>
      </c>
      <c r="C230">
        <v>0</v>
      </c>
      <c r="D230">
        <v>16</v>
      </c>
      <c r="F230">
        <f t="shared" si="9"/>
        <v>1.0666666666666667</v>
      </c>
      <c r="G230" t="str">
        <f t="shared" si="10"/>
        <v/>
      </c>
      <c r="H230" t="str">
        <f t="shared" si="11"/>
        <v/>
      </c>
    </row>
    <row r="231" spans="2:8">
      <c r="B231">
        <v>15</v>
      </c>
      <c r="C231">
        <v>0</v>
      </c>
      <c r="D231">
        <v>15</v>
      </c>
      <c r="F231">
        <f t="shared" si="9"/>
        <v>1</v>
      </c>
      <c r="G231" t="str">
        <f t="shared" si="10"/>
        <v/>
      </c>
      <c r="H231" t="str">
        <f t="shared" si="11"/>
        <v/>
      </c>
    </row>
    <row r="232" spans="2:8">
      <c r="B232">
        <v>14</v>
      </c>
      <c r="C232">
        <v>0</v>
      </c>
      <c r="D232">
        <v>15</v>
      </c>
      <c r="F232">
        <f t="shared" si="9"/>
        <v>1.0714285714285714</v>
      </c>
      <c r="G232" t="str">
        <f t="shared" si="10"/>
        <v/>
      </c>
      <c r="H232" t="str">
        <f t="shared" si="11"/>
        <v/>
      </c>
    </row>
    <row r="233" spans="2:8">
      <c r="B233">
        <v>14</v>
      </c>
      <c r="C233">
        <v>0</v>
      </c>
      <c r="D233">
        <v>15</v>
      </c>
      <c r="F233">
        <f t="shared" si="9"/>
        <v>1.0714285714285714</v>
      </c>
      <c r="G233" t="str">
        <f t="shared" si="10"/>
        <v/>
      </c>
      <c r="H233" t="str">
        <f t="shared" si="11"/>
        <v/>
      </c>
    </row>
    <row r="234" spans="2:8">
      <c r="B234">
        <v>14</v>
      </c>
      <c r="C234">
        <v>0</v>
      </c>
      <c r="D234">
        <v>15</v>
      </c>
      <c r="F234">
        <f t="shared" si="9"/>
        <v>1.0714285714285714</v>
      </c>
      <c r="G234" t="str">
        <f t="shared" si="10"/>
        <v/>
      </c>
      <c r="H234" t="str">
        <f t="shared" si="11"/>
        <v/>
      </c>
    </row>
    <row r="235" spans="2:8">
      <c r="B235">
        <v>15</v>
      </c>
      <c r="C235">
        <v>0</v>
      </c>
      <c r="D235">
        <v>15</v>
      </c>
      <c r="F235">
        <f t="shared" si="9"/>
        <v>1</v>
      </c>
      <c r="G235" t="str">
        <f t="shared" si="10"/>
        <v/>
      </c>
      <c r="H235" t="str">
        <f t="shared" si="11"/>
        <v/>
      </c>
    </row>
    <row r="236" spans="2:8">
      <c r="B236">
        <v>15</v>
      </c>
      <c r="C236">
        <v>0</v>
      </c>
      <c r="D236">
        <v>15</v>
      </c>
      <c r="F236">
        <f t="shared" si="9"/>
        <v>1</v>
      </c>
      <c r="G236" t="str">
        <f t="shared" si="10"/>
        <v/>
      </c>
      <c r="H236" t="str">
        <f t="shared" si="11"/>
        <v/>
      </c>
    </row>
    <row r="237" spans="2:8">
      <c r="B237">
        <v>14</v>
      </c>
      <c r="C237">
        <v>0</v>
      </c>
      <c r="D237">
        <v>15</v>
      </c>
      <c r="F237">
        <f t="shared" si="9"/>
        <v>1.0714285714285714</v>
      </c>
      <c r="G237" t="str">
        <f t="shared" si="10"/>
        <v/>
      </c>
      <c r="H237" t="str">
        <f t="shared" si="11"/>
        <v/>
      </c>
    </row>
    <row r="238" spans="2:8">
      <c r="B238">
        <v>169</v>
      </c>
      <c r="C238">
        <v>1</v>
      </c>
      <c r="D238">
        <v>1912</v>
      </c>
      <c r="F238">
        <f t="shared" si="9"/>
        <v>11.31360946745562</v>
      </c>
      <c r="G238">
        <f t="shared" si="10"/>
        <v>1912</v>
      </c>
      <c r="H238">
        <f t="shared" si="11"/>
        <v>11.31360946745562</v>
      </c>
    </row>
    <row r="239" spans="2:8">
      <c r="B239">
        <v>32</v>
      </c>
      <c r="C239">
        <v>1</v>
      </c>
      <c r="D239">
        <v>207</v>
      </c>
      <c r="F239">
        <f t="shared" si="9"/>
        <v>6.46875</v>
      </c>
      <c r="G239">
        <f t="shared" si="10"/>
        <v>207</v>
      </c>
      <c r="H239">
        <f t="shared" si="11"/>
        <v>6.46875</v>
      </c>
    </row>
    <row r="240" spans="2:8">
      <c r="B240">
        <v>61</v>
      </c>
      <c r="C240">
        <v>2</v>
      </c>
      <c r="D240">
        <v>739</v>
      </c>
      <c r="F240">
        <f t="shared" si="9"/>
        <v>12.114754098360656</v>
      </c>
      <c r="G240">
        <f t="shared" si="10"/>
        <v>369.5</v>
      </c>
      <c r="H240">
        <f t="shared" si="11"/>
        <v>6.057377049180328</v>
      </c>
    </row>
    <row r="241" spans="2:8">
      <c r="B241">
        <v>104</v>
      </c>
      <c r="C241">
        <v>2</v>
      </c>
      <c r="D241">
        <v>981</v>
      </c>
      <c r="F241">
        <f t="shared" si="9"/>
        <v>9.4326923076923084</v>
      </c>
      <c r="G241">
        <f t="shared" si="10"/>
        <v>490.5</v>
      </c>
      <c r="H241">
        <f t="shared" si="11"/>
        <v>4.7163461538461542</v>
      </c>
    </row>
    <row r="242" spans="2:8">
      <c r="B242">
        <v>231</v>
      </c>
      <c r="C242">
        <v>1</v>
      </c>
      <c r="D242">
        <v>1070</v>
      </c>
      <c r="F242">
        <f t="shared" si="9"/>
        <v>4.6320346320346317</v>
      </c>
      <c r="G242">
        <f t="shared" si="10"/>
        <v>1070</v>
      </c>
      <c r="H242">
        <f t="shared" si="11"/>
        <v>4.6320346320346317</v>
      </c>
    </row>
    <row r="243" spans="2:8">
      <c r="B243">
        <v>241</v>
      </c>
      <c r="C243">
        <v>3</v>
      </c>
      <c r="D243">
        <v>2993</v>
      </c>
      <c r="E243" s="2"/>
      <c r="F243">
        <f t="shared" si="9"/>
        <v>12.419087136929461</v>
      </c>
      <c r="G243">
        <f t="shared" si="10"/>
        <v>997.66666666666663</v>
      </c>
      <c r="H243">
        <f t="shared" si="11"/>
        <v>4.1396957123098206</v>
      </c>
    </row>
    <row r="244" spans="2:8">
      <c r="B244">
        <v>51</v>
      </c>
      <c r="C244">
        <v>1</v>
      </c>
      <c r="D244">
        <v>199</v>
      </c>
      <c r="F244">
        <f t="shared" si="9"/>
        <v>3.9019607843137254</v>
      </c>
      <c r="G244">
        <f t="shared" si="10"/>
        <v>199</v>
      </c>
      <c r="H244">
        <f t="shared" si="11"/>
        <v>3.9019607843137254</v>
      </c>
    </row>
    <row r="245" spans="2:8">
      <c r="B245">
        <v>83</v>
      </c>
      <c r="C245">
        <v>1</v>
      </c>
      <c r="D245">
        <v>311</v>
      </c>
      <c r="F245">
        <f t="shared" si="9"/>
        <v>3.7469879518072289</v>
      </c>
      <c r="G245">
        <f t="shared" si="10"/>
        <v>311</v>
      </c>
      <c r="H245">
        <f t="shared" si="11"/>
        <v>3.7469879518072289</v>
      </c>
    </row>
    <row r="246" spans="2:8">
      <c r="B246">
        <v>140</v>
      </c>
      <c r="C246">
        <v>1</v>
      </c>
      <c r="D246">
        <v>519</v>
      </c>
      <c r="F246">
        <f t="shared" si="9"/>
        <v>3.7071428571428573</v>
      </c>
      <c r="G246">
        <f t="shared" si="10"/>
        <v>519</v>
      </c>
      <c r="H246">
        <f t="shared" si="11"/>
        <v>3.7071428571428573</v>
      </c>
    </row>
    <row r="247" spans="2:8">
      <c r="B247">
        <v>46</v>
      </c>
      <c r="C247">
        <v>1</v>
      </c>
      <c r="D247">
        <v>156</v>
      </c>
      <c r="F247">
        <f t="shared" si="9"/>
        <v>3.3913043478260869</v>
      </c>
      <c r="G247">
        <f t="shared" si="10"/>
        <v>156</v>
      </c>
      <c r="H247">
        <f t="shared" si="11"/>
        <v>3.3913043478260869</v>
      </c>
    </row>
    <row r="248" spans="2:8">
      <c r="B248">
        <v>95</v>
      </c>
      <c r="C248">
        <v>1</v>
      </c>
      <c r="D248">
        <v>314</v>
      </c>
      <c r="F248">
        <f t="shared" si="9"/>
        <v>3.3052631578947369</v>
      </c>
      <c r="G248">
        <f t="shared" si="10"/>
        <v>314</v>
      </c>
      <c r="H248">
        <f t="shared" si="11"/>
        <v>3.3052631578947369</v>
      </c>
    </row>
    <row r="249" spans="2:8">
      <c r="B249">
        <v>50</v>
      </c>
      <c r="C249">
        <v>1</v>
      </c>
      <c r="D249">
        <v>164</v>
      </c>
      <c r="F249">
        <f t="shared" si="9"/>
        <v>3.28</v>
      </c>
      <c r="G249">
        <f t="shared" si="10"/>
        <v>164</v>
      </c>
      <c r="H249">
        <f t="shared" si="11"/>
        <v>3.28</v>
      </c>
    </row>
    <row r="250" spans="2:8">
      <c r="B250">
        <v>48</v>
      </c>
      <c r="C250">
        <v>1</v>
      </c>
      <c r="D250">
        <v>156</v>
      </c>
      <c r="F250">
        <f t="shared" si="9"/>
        <v>3.25</v>
      </c>
      <c r="G250">
        <f t="shared" si="10"/>
        <v>156</v>
      </c>
      <c r="H250">
        <f t="shared" si="11"/>
        <v>3.25</v>
      </c>
    </row>
    <row r="251" spans="2:8">
      <c r="B251">
        <v>112</v>
      </c>
      <c r="C251">
        <v>1</v>
      </c>
      <c r="D251">
        <v>359</v>
      </c>
      <c r="F251">
        <f t="shared" si="9"/>
        <v>3.2053571428571428</v>
      </c>
      <c r="G251">
        <f t="shared" si="10"/>
        <v>359</v>
      </c>
      <c r="H251">
        <f t="shared" si="11"/>
        <v>3.2053571428571428</v>
      </c>
    </row>
    <row r="252" spans="2:8">
      <c r="B252">
        <v>44</v>
      </c>
      <c r="C252">
        <v>1</v>
      </c>
      <c r="D252">
        <v>139</v>
      </c>
      <c r="F252">
        <f t="shared" si="9"/>
        <v>3.1590909090909092</v>
      </c>
      <c r="G252">
        <f t="shared" si="10"/>
        <v>139</v>
      </c>
      <c r="H252">
        <f t="shared" si="11"/>
        <v>3.1590909090909092</v>
      </c>
    </row>
    <row r="253" spans="2:8">
      <c r="B253">
        <v>47</v>
      </c>
      <c r="C253">
        <v>1</v>
      </c>
      <c r="D253">
        <v>148</v>
      </c>
      <c r="F253">
        <f t="shared" si="9"/>
        <v>3.1489361702127661</v>
      </c>
      <c r="G253">
        <f t="shared" si="10"/>
        <v>148</v>
      </c>
      <c r="H253">
        <f t="shared" si="11"/>
        <v>3.1489361702127661</v>
      </c>
    </row>
    <row r="254" spans="2:8">
      <c r="B254">
        <v>49</v>
      </c>
      <c r="C254">
        <v>1</v>
      </c>
      <c r="D254">
        <v>154</v>
      </c>
      <c r="F254">
        <f t="shared" si="9"/>
        <v>3.1428571428571428</v>
      </c>
      <c r="G254">
        <f t="shared" si="10"/>
        <v>154</v>
      </c>
      <c r="H254">
        <f t="shared" si="11"/>
        <v>3.1428571428571428</v>
      </c>
    </row>
    <row r="255" spans="2:8">
      <c r="B255">
        <v>53</v>
      </c>
      <c r="C255">
        <v>1</v>
      </c>
      <c r="D255">
        <v>166</v>
      </c>
      <c r="F255">
        <f t="shared" si="9"/>
        <v>3.1320754716981134</v>
      </c>
      <c r="G255">
        <f t="shared" si="10"/>
        <v>166</v>
      </c>
      <c r="H255">
        <f t="shared" si="11"/>
        <v>3.1320754716981134</v>
      </c>
    </row>
    <row r="256" spans="2:8">
      <c r="B256">
        <v>41</v>
      </c>
      <c r="C256">
        <v>1</v>
      </c>
      <c r="D256">
        <v>128</v>
      </c>
      <c r="F256">
        <f t="shared" si="9"/>
        <v>3.1219512195121952</v>
      </c>
      <c r="G256">
        <f t="shared" si="10"/>
        <v>128</v>
      </c>
      <c r="H256">
        <f t="shared" si="11"/>
        <v>3.1219512195121952</v>
      </c>
    </row>
    <row r="257" spans="2:8">
      <c r="B257">
        <v>93</v>
      </c>
      <c r="C257">
        <v>1</v>
      </c>
      <c r="D257">
        <v>287</v>
      </c>
      <c r="F257">
        <f t="shared" si="9"/>
        <v>3.086021505376344</v>
      </c>
      <c r="G257">
        <f t="shared" si="10"/>
        <v>287</v>
      </c>
      <c r="H257">
        <f t="shared" si="11"/>
        <v>3.086021505376344</v>
      </c>
    </row>
    <row r="258" spans="2:8">
      <c r="B258">
        <v>26</v>
      </c>
      <c r="C258">
        <v>1</v>
      </c>
      <c r="D258">
        <v>80</v>
      </c>
      <c r="F258">
        <f t="shared" si="9"/>
        <v>3.0769230769230771</v>
      </c>
      <c r="G258">
        <f t="shared" si="10"/>
        <v>80</v>
      </c>
      <c r="H258">
        <f t="shared" si="11"/>
        <v>3.0769230769230771</v>
      </c>
    </row>
    <row r="259" spans="2:8">
      <c r="B259">
        <v>78</v>
      </c>
      <c r="C259">
        <v>1</v>
      </c>
      <c r="D259">
        <v>239</v>
      </c>
      <c r="F259">
        <f t="shared" si="9"/>
        <v>3.0641025641025643</v>
      </c>
      <c r="G259">
        <f t="shared" si="10"/>
        <v>239</v>
      </c>
      <c r="H259">
        <f t="shared" si="11"/>
        <v>3.0641025641025643</v>
      </c>
    </row>
    <row r="260" spans="2:8">
      <c r="B260">
        <v>43</v>
      </c>
      <c r="C260">
        <v>1</v>
      </c>
      <c r="D260">
        <v>127</v>
      </c>
      <c r="F260">
        <f t="shared" si="9"/>
        <v>2.9534883720930232</v>
      </c>
      <c r="G260">
        <f t="shared" si="10"/>
        <v>127</v>
      </c>
      <c r="H260">
        <f t="shared" si="11"/>
        <v>2.9534883720930232</v>
      </c>
    </row>
    <row r="261" spans="2:8">
      <c r="B261">
        <v>80</v>
      </c>
      <c r="C261">
        <v>1</v>
      </c>
      <c r="D261">
        <v>236</v>
      </c>
      <c r="F261">
        <f t="shared" si="9"/>
        <v>2.95</v>
      </c>
      <c r="G261">
        <f t="shared" si="10"/>
        <v>236</v>
      </c>
      <c r="H261">
        <f t="shared" si="11"/>
        <v>2.95</v>
      </c>
    </row>
    <row r="262" spans="2:8">
      <c r="B262">
        <v>129</v>
      </c>
      <c r="C262">
        <v>1</v>
      </c>
      <c r="D262">
        <v>378</v>
      </c>
      <c r="F262">
        <f t="shared" ref="F262:F325" si="12">D262/B262</f>
        <v>2.9302325581395348</v>
      </c>
      <c r="G262">
        <f t="shared" ref="G262:G325" si="13">IF(C262&gt;0,D262/C262,"")</f>
        <v>378</v>
      </c>
      <c r="H262">
        <f t="shared" ref="H262:H325" si="14">IF(AND(C262&gt;0,B262&gt;0),D262/(C262*B262),"")</f>
        <v>2.9302325581395348</v>
      </c>
    </row>
    <row r="263" spans="2:8">
      <c r="B263">
        <v>66</v>
      </c>
      <c r="C263">
        <v>1</v>
      </c>
      <c r="D263">
        <v>192</v>
      </c>
      <c r="F263">
        <f t="shared" si="12"/>
        <v>2.9090909090909092</v>
      </c>
      <c r="G263">
        <f t="shared" si="13"/>
        <v>192</v>
      </c>
      <c r="H263">
        <f t="shared" si="14"/>
        <v>2.9090909090909092</v>
      </c>
    </row>
    <row r="264" spans="2:8">
      <c r="B264">
        <v>66</v>
      </c>
      <c r="C264">
        <v>1</v>
      </c>
      <c r="D264">
        <v>191</v>
      </c>
      <c r="F264">
        <f t="shared" si="12"/>
        <v>2.893939393939394</v>
      </c>
      <c r="G264">
        <f t="shared" si="13"/>
        <v>191</v>
      </c>
      <c r="H264">
        <f t="shared" si="14"/>
        <v>2.893939393939394</v>
      </c>
    </row>
    <row r="265" spans="2:8">
      <c r="B265">
        <v>58</v>
      </c>
      <c r="C265">
        <v>1</v>
      </c>
      <c r="D265">
        <v>166</v>
      </c>
      <c r="F265">
        <f t="shared" si="12"/>
        <v>2.8620689655172415</v>
      </c>
      <c r="G265">
        <f t="shared" si="13"/>
        <v>166</v>
      </c>
      <c r="H265">
        <f t="shared" si="14"/>
        <v>2.8620689655172415</v>
      </c>
    </row>
    <row r="266" spans="2:8">
      <c r="B266">
        <v>54</v>
      </c>
      <c r="C266">
        <v>1</v>
      </c>
      <c r="D266">
        <v>154</v>
      </c>
      <c r="F266">
        <f t="shared" si="12"/>
        <v>2.8518518518518516</v>
      </c>
      <c r="G266">
        <f t="shared" si="13"/>
        <v>154</v>
      </c>
      <c r="H266">
        <f t="shared" si="14"/>
        <v>2.8518518518518516</v>
      </c>
    </row>
    <row r="267" spans="2:8">
      <c r="B267">
        <v>100</v>
      </c>
      <c r="C267">
        <v>2</v>
      </c>
      <c r="D267">
        <v>570</v>
      </c>
      <c r="F267">
        <f t="shared" si="12"/>
        <v>5.7</v>
      </c>
      <c r="G267">
        <f t="shared" si="13"/>
        <v>285</v>
      </c>
      <c r="H267">
        <f t="shared" si="14"/>
        <v>2.85</v>
      </c>
    </row>
    <row r="268" spans="2:8">
      <c r="B268">
        <v>54</v>
      </c>
      <c r="C268">
        <v>1</v>
      </c>
      <c r="D268">
        <v>151</v>
      </c>
      <c r="F268">
        <f t="shared" si="12"/>
        <v>2.7962962962962963</v>
      </c>
      <c r="G268">
        <f t="shared" si="13"/>
        <v>151</v>
      </c>
      <c r="H268">
        <f t="shared" si="14"/>
        <v>2.7962962962962963</v>
      </c>
    </row>
    <row r="269" spans="2:8">
      <c r="B269">
        <v>269</v>
      </c>
      <c r="C269">
        <v>4</v>
      </c>
      <c r="D269">
        <v>2975</v>
      </c>
      <c r="E269" s="2"/>
      <c r="F269">
        <f t="shared" si="12"/>
        <v>11.059479553903346</v>
      </c>
      <c r="G269">
        <f t="shared" si="13"/>
        <v>743.75</v>
      </c>
      <c r="H269">
        <f t="shared" si="14"/>
        <v>2.7648698884758365</v>
      </c>
    </row>
    <row r="270" spans="2:8">
      <c r="B270">
        <v>236</v>
      </c>
      <c r="C270">
        <v>1</v>
      </c>
      <c r="D270">
        <v>649</v>
      </c>
      <c r="F270">
        <f t="shared" si="12"/>
        <v>2.75</v>
      </c>
      <c r="G270">
        <f t="shared" si="13"/>
        <v>649</v>
      </c>
      <c r="H270">
        <f t="shared" si="14"/>
        <v>2.75</v>
      </c>
    </row>
    <row r="271" spans="2:8">
      <c r="B271">
        <v>43</v>
      </c>
      <c r="C271">
        <v>1</v>
      </c>
      <c r="D271">
        <v>117</v>
      </c>
      <c r="F271">
        <f t="shared" si="12"/>
        <v>2.7209302325581395</v>
      </c>
      <c r="G271">
        <f t="shared" si="13"/>
        <v>117</v>
      </c>
      <c r="H271">
        <f t="shared" si="14"/>
        <v>2.7209302325581395</v>
      </c>
    </row>
    <row r="272" spans="2:8">
      <c r="B272">
        <v>53</v>
      </c>
      <c r="C272">
        <v>1</v>
      </c>
      <c r="D272">
        <v>144</v>
      </c>
      <c r="F272">
        <f t="shared" si="12"/>
        <v>2.7169811320754715</v>
      </c>
      <c r="G272">
        <f t="shared" si="13"/>
        <v>144</v>
      </c>
      <c r="H272">
        <f t="shared" si="14"/>
        <v>2.7169811320754715</v>
      </c>
    </row>
    <row r="273" spans="2:8">
      <c r="B273">
        <v>53</v>
      </c>
      <c r="C273">
        <v>1</v>
      </c>
      <c r="D273">
        <v>144</v>
      </c>
      <c r="F273">
        <f t="shared" si="12"/>
        <v>2.7169811320754715</v>
      </c>
      <c r="G273">
        <f t="shared" si="13"/>
        <v>144</v>
      </c>
      <c r="H273">
        <f t="shared" si="14"/>
        <v>2.7169811320754715</v>
      </c>
    </row>
    <row r="274" spans="2:8">
      <c r="B274">
        <v>216</v>
      </c>
      <c r="C274">
        <v>5</v>
      </c>
      <c r="D274">
        <v>2927</v>
      </c>
      <c r="E274" s="2"/>
      <c r="F274">
        <f t="shared" si="12"/>
        <v>13.550925925925926</v>
      </c>
      <c r="G274">
        <f t="shared" si="13"/>
        <v>585.4</v>
      </c>
      <c r="H274">
        <f t="shared" si="14"/>
        <v>2.710185185185185</v>
      </c>
    </row>
    <row r="275" spans="2:8">
      <c r="B275">
        <v>36</v>
      </c>
      <c r="C275">
        <v>1</v>
      </c>
      <c r="D275">
        <v>95</v>
      </c>
      <c r="F275">
        <f t="shared" si="12"/>
        <v>2.6388888888888888</v>
      </c>
      <c r="G275">
        <f t="shared" si="13"/>
        <v>95</v>
      </c>
      <c r="H275">
        <f t="shared" si="14"/>
        <v>2.6388888888888888</v>
      </c>
    </row>
    <row r="276" spans="2:8">
      <c r="B276">
        <v>40</v>
      </c>
      <c r="C276">
        <v>1</v>
      </c>
      <c r="D276">
        <v>105</v>
      </c>
      <c r="F276">
        <f t="shared" si="12"/>
        <v>2.625</v>
      </c>
      <c r="G276">
        <f t="shared" si="13"/>
        <v>105</v>
      </c>
      <c r="H276">
        <f t="shared" si="14"/>
        <v>2.625</v>
      </c>
    </row>
    <row r="277" spans="2:8">
      <c r="B277">
        <v>71</v>
      </c>
      <c r="C277">
        <v>1</v>
      </c>
      <c r="D277">
        <v>183</v>
      </c>
      <c r="F277">
        <f t="shared" si="12"/>
        <v>2.5774647887323945</v>
      </c>
      <c r="G277">
        <f t="shared" si="13"/>
        <v>183</v>
      </c>
      <c r="H277">
        <f t="shared" si="14"/>
        <v>2.5774647887323945</v>
      </c>
    </row>
    <row r="278" spans="2:8">
      <c r="B278">
        <v>70</v>
      </c>
      <c r="C278">
        <v>2</v>
      </c>
      <c r="D278">
        <v>360</v>
      </c>
      <c r="F278">
        <f t="shared" si="12"/>
        <v>5.1428571428571432</v>
      </c>
      <c r="G278">
        <f t="shared" si="13"/>
        <v>180</v>
      </c>
      <c r="H278">
        <f t="shared" si="14"/>
        <v>2.5714285714285716</v>
      </c>
    </row>
    <row r="279" spans="2:8">
      <c r="B279">
        <v>128</v>
      </c>
      <c r="C279">
        <v>1</v>
      </c>
      <c r="D279">
        <v>328</v>
      </c>
      <c r="F279">
        <f t="shared" si="12"/>
        <v>2.5625</v>
      </c>
      <c r="G279">
        <f t="shared" si="13"/>
        <v>328</v>
      </c>
      <c r="H279">
        <f t="shared" si="14"/>
        <v>2.5625</v>
      </c>
    </row>
    <row r="280" spans="2:8">
      <c r="B280">
        <v>43</v>
      </c>
      <c r="C280">
        <v>1</v>
      </c>
      <c r="D280">
        <v>109</v>
      </c>
      <c r="F280">
        <f t="shared" si="12"/>
        <v>2.5348837209302326</v>
      </c>
      <c r="G280">
        <f t="shared" si="13"/>
        <v>109</v>
      </c>
      <c r="H280">
        <f t="shared" si="14"/>
        <v>2.5348837209302326</v>
      </c>
    </row>
    <row r="281" spans="2:8">
      <c r="B281">
        <v>87</v>
      </c>
      <c r="C281">
        <v>1</v>
      </c>
      <c r="D281">
        <v>219</v>
      </c>
      <c r="F281">
        <f t="shared" si="12"/>
        <v>2.5172413793103448</v>
      </c>
      <c r="G281">
        <f t="shared" si="13"/>
        <v>219</v>
      </c>
      <c r="H281">
        <f t="shared" si="14"/>
        <v>2.5172413793103448</v>
      </c>
    </row>
    <row r="282" spans="2:8">
      <c r="B282">
        <v>200</v>
      </c>
      <c r="C282">
        <v>1</v>
      </c>
      <c r="D282">
        <v>495</v>
      </c>
      <c r="F282">
        <f t="shared" si="12"/>
        <v>2.4750000000000001</v>
      </c>
      <c r="G282">
        <f t="shared" si="13"/>
        <v>495</v>
      </c>
      <c r="H282">
        <f t="shared" si="14"/>
        <v>2.4750000000000001</v>
      </c>
    </row>
    <row r="283" spans="2:8">
      <c r="B283">
        <v>53</v>
      </c>
      <c r="C283">
        <v>1</v>
      </c>
      <c r="D283">
        <v>131</v>
      </c>
      <c r="F283">
        <f t="shared" si="12"/>
        <v>2.4716981132075473</v>
      </c>
      <c r="G283">
        <f t="shared" si="13"/>
        <v>131</v>
      </c>
      <c r="H283">
        <f t="shared" si="14"/>
        <v>2.4716981132075473</v>
      </c>
    </row>
    <row r="284" spans="2:8">
      <c r="B284">
        <v>32</v>
      </c>
      <c r="C284">
        <v>1</v>
      </c>
      <c r="D284">
        <v>79</v>
      </c>
      <c r="F284">
        <f t="shared" si="12"/>
        <v>2.46875</v>
      </c>
      <c r="G284">
        <f t="shared" si="13"/>
        <v>79</v>
      </c>
      <c r="H284">
        <f t="shared" si="14"/>
        <v>2.46875</v>
      </c>
    </row>
    <row r="285" spans="2:8">
      <c r="B285">
        <v>87</v>
      </c>
      <c r="C285">
        <v>2</v>
      </c>
      <c r="D285">
        <v>429</v>
      </c>
      <c r="F285">
        <f t="shared" si="12"/>
        <v>4.931034482758621</v>
      </c>
      <c r="G285">
        <f t="shared" si="13"/>
        <v>214.5</v>
      </c>
      <c r="H285">
        <f t="shared" si="14"/>
        <v>2.4655172413793105</v>
      </c>
    </row>
    <row r="286" spans="2:8">
      <c r="B286">
        <v>67</v>
      </c>
      <c r="C286">
        <v>2</v>
      </c>
      <c r="D286">
        <v>330</v>
      </c>
      <c r="F286">
        <f t="shared" si="12"/>
        <v>4.9253731343283578</v>
      </c>
      <c r="G286">
        <f t="shared" si="13"/>
        <v>165</v>
      </c>
      <c r="H286">
        <f t="shared" si="14"/>
        <v>2.4626865671641789</v>
      </c>
    </row>
    <row r="287" spans="2:8">
      <c r="B287">
        <v>100</v>
      </c>
      <c r="C287">
        <v>1</v>
      </c>
      <c r="D287">
        <v>246</v>
      </c>
      <c r="F287">
        <f t="shared" si="12"/>
        <v>2.46</v>
      </c>
      <c r="G287">
        <f t="shared" si="13"/>
        <v>246</v>
      </c>
      <c r="H287">
        <f t="shared" si="14"/>
        <v>2.46</v>
      </c>
    </row>
    <row r="288" spans="2:8">
      <c r="B288">
        <v>53</v>
      </c>
      <c r="C288">
        <v>2</v>
      </c>
      <c r="D288">
        <v>259</v>
      </c>
      <c r="F288">
        <f t="shared" si="12"/>
        <v>4.8867924528301883</v>
      </c>
      <c r="G288">
        <f t="shared" si="13"/>
        <v>129.5</v>
      </c>
      <c r="H288">
        <f t="shared" si="14"/>
        <v>2.4433962264150941</v>
      </c>
    </row>
    <row r="289" spans="2:8">
      <c r="B289">
        <v>247</v>
      </c>
      <c r="C289">
        <v>5</v>
      </c>
      <c r="D289">
        <v>2995</v>
      </c>
      <c r="F289">
        <f t="shared" si="12"/>
        <v>12.125506072874494</v>
      </c>
      <c r="G289">
        <f t="shared" si="13"/>
        <v>599</v>
      </c>
      <c r="H289">
        <f t="shared" si="14"/>
        <v>2.4251012145748989</v>
      </c>
    </row>
    <row r="290" spans="2:8">
      <c r="B290">
        <v>95</v>
      </c>
      <c r="C290">
        <v>1</v>
      </c>
      <c r="D290">
        <v>230</v>
      </c>
      <c r="F290">
        <f t="shared" si="12"/>
        <v>2.4210526315789473</v>
      </c>
      <c r="G290">
        <f t="shared" si="13"/>
        <v>230</v>
      </c>
      <c r="H290">
        <f t="shared" si="14"/>
        <v>2.4210526315789473</v>
      </c>
    </row>
    <row r="291" spans="2:8">
      <c r="B291">
        <v>89</v>
      </c>
      <c r="C291">
        <v>3</v>
      </c>
      <c r="D291">
        <v>644</v>
      </c>
      <c r="F291">
        <f t="shared" si="12"/>
        <v>7.2359550561797752</v>
      </c>
      <c r="G291">
        <f t="shared" si="13"/>
        <v>214.66666666666666</v>
      </c>
      <c r="H291">
        <f t="shared" si="14"/>
        <v>2.4119850187265919</v>
      </c>
    </row>
    <row r="292" spans="2:8">
      <c r="B292">
        <v>103</v>
      </c>
      <c r="C292">
        <v>1</v>
      </c>
      <c r="D292">
        <v>248</v>
      </c>
      <c r="F292">
        <f t="shared" si="12"/>
        <v>2.407766990291262</v>
      </c>
      <c r="G292">
        <f t="shared" si="13"/>
        <v>248</v>
      </c>
      <c r="H292">
        <f t="shared" si="14"/>
        <v>2.407766990291262</v>
      </c>
    </row>
    <row r="293" spans="2:8">
      <c r="B293">
        <v>72</v>
      </c>
      <c r="C293">
        <v>1</v>
      </c>
      <c r="D293">
        <v>170</v>
      </c>
      <c r="F293">
        <f t="shared" si="12"/>
        <v>2.3611111111111112</v>
      </c>
      <c r="G293">
        <f t="shared" si="13"/>
        <v>170</v>
      </c>
      <c r="H293">
        <f t="shared" si="14"/>
        <v>2.3611111111111112</v>
      </c>
    </row>
    <row r="294" spans="2:8">
      <c r="B294">
        <v>78</v>
      </c>
      <c r="C294">
        <v>1</v>
      </c>
      <c r="D294">
        <v>183</v>
      </c>
      <c r="F294">
        <f t="shared" si="12"/>
        <v>2.3461538461538463</v>
      </c>
      <c r="G294">
        <f t="shared" si="13"/>
        <v>183</v>
      </c>
      <c r="H294">
        <f t="shared" si="14"/>
        <v>2.3461538461538463</v>
      </c>
    </row>
    <row r="295" spans="2:8">
      <c r="B295">
        <v>78</v>
      </c>
      <c r="C295">
        <v>2</v>
      </c>
      <c r="D295">
        <v>362</v>
      </c>
      <c r="F295">
        <f t="shared" si="12"/>
        <v>4.6410256410256414</v>
      </c>
      <c r="G295">
        <f t="shared" si="13"/>
        <v>181</v>
      </c>
      <c r="H295">
        <f t="shared" si="14"/>
        <v>2.3205128205128207</v>
      </c>
    </row>
    <row r="296" spans="2:8">
      <c r="B296">
        <v>93</v>
      </c>
      <c r="C296">
        <v>2</v>
      </c>
      <c r="D296">
        <v>431</v>
      </c>
      <c r="F296">
        <f t="shared" si="12"/>
        <v>4.634408602150538</v>
      </c>
      <c r="G296">
        <f t="shared" si="13"/>
        <v>215.5</v>
      </c>
      <c r="H296">
        <f t="shared" si="14"/>
        <v>2.317204301075269</v>
      </c>
    </row>
    <row r="297" spans="2:8">
      <c r="B297">
        <v>56</v>
      </c>
      <c r="C297">
        <v>1</v>
      </c>
      <c r="D297">
        <v>128</v>
      </c>
      <c r="F297">
        <f t="shared" si="12"/>
        <v>2.2857142857142856</v>
      </c>
      <c r="G297">
        <f t="shared" si="13"/>
        <v>128</v>
      </c>
      <c r="H297">
        <f t="shared" si="14"/>
        <v>2.2857142857142856</v>
      </c>
    </row>
    <row r="298" spans="2:8">
      <c r="B298">
        <v>56</v>
      </c>
      <c r="C298">
        <v>1</v>
      </c>
      <c r="D298">
        <v>128</v>
      </c>
      <c r="F298">
        <f t="shared" si="12"/>
        <v>2.2857142857142856</v>
      </c>
      <c r="G298">
        <f t="shared" si="13"/>
        <v>128</v>
      </c>
      <c r="H298">
        <f t="shared" si="14"/>
        <v>2.2857142857142856</v>
      </c>
    </row>
    <row r="299" spans="2:8">
      <c r="B299">
        <v>152</v>
      </c>
      <c r="C299">
        <v>1</v>
      </c>
      <c r="D299">
        <v>347</v>
      </c>
      <c r="F299">
        <f t="shared" si="12"/>
        <v>2.2828947368421053</v>
      </c>
      <c r="G299">
        <f t="shared" si="13"/>
        <v>347</v>
      </c>
      <c r="H299">
        <f t="shared" si="14"/>
        <v>2.2828947368421053</v>
      </c>
    </row>
    <row r="300" spans="2:8">
      <c r="B300">
        <v>25</v>
      </c>
      <c r="C300">
        <v>1</v>
      </c>
      <c r="D300">
        <v>57</v>
      </c>
      <c r="F300">
        <f t="shared" si="12"/>
        <v>2.2799999999999998</v>
      </c>
      <c r="G300">
        <f t="shared" si="13"/>
        <v>57</v>
      </c>
      <c r="H300">
        <f t="shared" si="14"/>
        <v>2.2799999999999998</v>
      </c>
    </row>
    <row r="301" spans="2:8">
      <c r="B301">
        <v>58</v>
      </c>
      <c r="C301">
        <v>1</v>
      </c>
      <c r="D301">
        <v>131</v>
      </c>
      <c r="F301">
        <f t="shared" si="12"/>
        <v>2.2586206896551726</v>
      </c>
      <c r="G301">
        <f t="shared" si="13"/>
        <v>131</v>
      </c>
      <c r="H301">
        <f t="shared" si="14"/>
        <v>2.2586206896551726</v>
      </c>
    </row>
    <row r="302" spans="2:8">
      <c r="B302">
        <v>56</v>
      </c>
      <c r="C302">
        <v>1</v>
      </c>
      <c r="D302">
        <v>126</v>
      </c>
      <c r="F302">
        <f t="shared" si="12"/>
        <v>2.25</v>
      </c>
      <c r="G302">
        <f t="shared" si="13"/>
        <v>126</v>
      </c>
      <c r="H302">
        <f t="shared" si="14"/>
        <v>2.25</v>
      </c>
    </row>
    <row r="303" spans="2:8">
      <c r="B303">
        <v>50</v>
      </c>
      <c r="C303">
        <v>1</v>
      </c>
      <c r="D303">
        <v>110</v>
      </c>
      <c r="F303">
        <f t="shared" si="12"/>
        <v>2.2000000000000002</v>
      </c>
      <c r="G303">
        <f t="shared" si="13"/>
        <v>110</v>
      </c>
      <c r="H303">
        <f t="shared" si="14"/>
        <v>2.2000000000000002</v>
      </c>
    </row>
    <row r="304" spans="2:8">
      <c r="B304">
        <v>29</v>
      </c>
      <c r="C304">
        <v>1</v>
      </c>
      <c r="D304">
        <v>62</v>
      </c>
      <c r="F304">
        <f t="shared" si="12"/>
        <v>2.1379310344827585</v>
      </c>
      <c r="G304">
        <f t="shared" si="13"/>
        <v>62</v>
      </c>
      <c r="H304">
        <f t="shared" si="14"/>
        <v>2.1379310344827585</v>
      </c>
    </row>
    <row r="305" spans="2:8">
      <c r="B305">
        <v>124</v>
      </c>
      <c r="C305">
        <v>3</v>
      </c>
      <c r="D305">
        <v>794</v>
      </c>
      <c r="F305">
        <f t="shared" si="12"/>
        <v>6.403225806451613</v>
      </c>
      <c r="G305">
        <f t="shared" si="13"/>
        <v>264.66666666666669</v>
      </c>
      <c r="H305">
        <f t="shared" si="14"/>
        <v>2.1344086021505375</v>
      </c>
    </row>
    <row r="306" spans="2:8">
      <c r="B306">
        <v>36</v>
      </c>
      <c r="C306">
        <v>1</v>
      </c>
      <c r="D306">
        <v>76</v>
      </c>
      <c r="F306">
        <f t="shared" si="12"/>
        <v>2.1111111111111112</v>
      </c>
      <c r="G306">
        <f t="shared" si="13"/>
        <v>76</v>
      </c>
      <c r="H306">
        <f t="shared" si="14"/>
        <v>2.1111111111111112</v>
      </c>
    </row>
    <row r="307" spans="2:8">
      <c r="B307">
        <v>168</v>
      </c>
      <c r="C307">
        <v>4</v>
      </c>
      <c r="D307">
        <v>1409</v>
      </c>
      <c r="F307">
        <f t="shared" si="12"/>
        <v>8.3869047619047628</v>
      </c>
      <c r="G307">
        <f t="shared" si="13"/>
        <v>352.25</v>
      </c>
      <c r="H307">
        <f t="shared" si="14"/>
        <v>2.0967261904761907</v>
      </c>
    </row>
    <row r="308" spans="2:8">
      <c r="B308">
        <v>38</v>
      </c>
      <c r="C308">
        <v>1</v>
      </c>
      <c r="D308">
        <v>79</v>
      </c>
      <c r="F308">
        <f t="shared" si="12"/>
        <v>2.0789473684210527</v>
      </c>
      <c r="G308">
        <f t="shared" si="13"/>
        <v>79</v>
      </c>
      <c r="H308">
        <f t="shared" si="14"/>
        <v>2.0789473684210527</v>
      </c>
    </row>
    <row r="309" spans="2:8">
      <c r="B309">
        <v>200</v>
      </c>
      <c r="C309">
        <v>1</v>
      </c>
      <c r="D309">
        <v>414</v>
      </c>
      <c r="F309">
        <f t="shared" si="12"/>
        <v>2.0699999999999998</v>
      </c>
      <c r="G309">
        <f t="shared" si="13"/>
        <v>414</v>
      </c>
      <c r="H309">
        <f t="shared" si="14"/>
        <v>2.0699999999999998</v>
      </c>
    </row>
    <row r="310" spans="2:8">
      <c r="B310">
        <v>44</v>
      </c>
      <c r="C310">
        <v>1</v>
      </c>
      <c r="D310">
        <v>91</v>
      </c>
      <c r="F310">
        <f t="shared" si="12"/>
        <v>2.0681818181818183</v>
      </c>
      <c r="G310">
        <f t="shared" si="13"/>
        <v>91</v>
      </c>
      <c r="H310">
        <f t="shared" si="14"/>
        <v>2.0681818181818183</v>
      </c>
    </row>
    <row r="311" spans="2:8">
      <c r="B311">
        <v>60</v>
      </c>
      <c r="C311">
        <v>1</v>
      </c>
      <c r="D311">
        <v>123</v>
      </c>
      <c r="F311">
        <f t="shared" si="12"/>
        <v>2.0499999999999998</v>
      </c>
      <c r="G311">
        <f t="shared" si="13"/>
        <v>123</v>
      </c>
      <c r="H311">
        <f t="shared" si="14"/>
        <v>2.0499999999999998</v>
      </c>
    </row>
    <row r="312" spans="2:8">
      <c r="B312">
        <v>28</v>
      </c>
      <c r="C312">
        <v>1</v>
      </c>
      <c r="D312">
        <v>57</v>
      </c>
      <c r="F312">
        <f t="shared" si="12"/>
        <v>2.0357142857142856</v>
      </c>
      <c r="G312">
        <f t="shared" si="13"/>
        <v>57</v>
      </c>
      <c r="H312">
        <f t="shared" si="14"/>
        <v>2.0357142857142856</v>
      </c>
    </row>
    <row r="313" spans="2:8">
      <c r="B313">
        <v>175</v>
      </c>
      <c r="C313">
        <v>1</v>
      </c>
      <c r="D313">
        <v>356</v>
      </c>
      <c r="F313">
        <f t="shared" si="12"/>
        <v>2.0342857142857143</v>
      </c>
      <c r="G313">
        <f t="shared" si="13"/>
        <v>356</v>
      </c>
      <c r="H313">
        <f t="shared" si="14"/>
        <v>2.0342857142857143</v>
      </c>
    </row>
    <row r="314" spans="2:8">
      <c r="B314">
        <v>68</v>
      </c>
      <c r="C314">
        <v>1</v>
      </c>
      <c r="D314">
        <v>138</v>
      </c>
      <c r="F314">
        <f t="shared" si="12"/>
        <v>2.0294117647058822</v>
      </c>
      <c r="G314">
        <f t="shared" si="13"/>
        <v>138</v>
      </c>
      <c r="H314">
        <f t="shared" si="14"/>
        <v>2.0294117647058822</v>
      </c>
    </row>
    <row r="315" spans="2:8">
      <c r="B315">
        <v>67</v>
      </c>
      <c r="C315">
        <v>2</v>
      </c>
      <c r="D315">
        <v>271</v>
      </c>
      <c r="F315">
        <f t="shared" si="12"/>
        <v>4.044776119402985</v>
      </c>
      <c r="G315">
        <f t="shared" si="13"/>
        <v>135.5</v>
      </c>
      <c r="H315">
        <f t="shared" si="14"/>
        <v>2.0223880597014925</v>
      </c>
    </row>
    <row r="316" spans="2:8">
      <c r="B316">
        <v>60</v>
      </c>
      <c r="C316">
        <v>1</v>
      </c>
      <c r="D316">
        <v>121</v>
      </c>
      <c r="F316">
        <f t="shared" si="12"/>
        <v>2.0166666666666666</v>
      </c>
      <c r="G316">
        <f t="shared" si="13"/>
        <v>121</v>
      </c>
      <c r="H316">
        <f t="shared" si="14"/>
        <v>2.0166666666666666</v>
      </c>
    </row>
    <row r="317" spans="2:8">
      <c r="B317">
        <v>86</v>
      </c>
      <c r="C317">
        <v>1</v>
      </c>
      <c r="D317">
        <v>173</v>
      </c>
      <c r="F317">
        <f t="shared" si="12"/>
        <v>2.0116279069767442</v>
      </c>
      <c r="G317">
        <f t="shared" si="13"/>
        <v>173</v>
      </c>
      <c r="H317">
        <f t="shared" si="14"/>
        <v>2.0116279069767442</v>
      </c>
    </row>
    <row r="318" spans="2:8">
      <c r="B318">
        <v>300</v>
      </c>
      <c r="C318">
        <v>5</v>
      </c>
      <c r="D318">
        <v>2989</v>
      </c>
      <c r="E318" s="2"/>
      <c r="F318">
        <f t="shared" si="12"/>
        <v>9.9633333333333329</v>
      </c>
      <c r="G318">
        <f t="shared" si="13"/>
        <v>597.79999999999995</v>
      </c>
      <c r="H318">
        <f t="shared" si="14"/>
        <v>1.9926666666666666</v>
      </c>
    </row>
    <row r="319" spans="2:8">
      <c r="B319">
        <v>277</v>
      </c>
      <c r="C319">
        <v>2</v>
      </c>
      <c r="D319">
        <v>1093</v>
      </c>
      <c r="F319">
        <f t="shared" si="12"/>
        <v>3.9458483754512637</v>
      </c>
      <c r="G319">
        <f t="shared" si="13"/>
        <v>546.5</v>
      </c>
      <c r="H319">
        <f t="shared" si="14"/>
        <v>1.9729241877256318</v>
      </c>
    </row>
    <row r="320" spans="2:8">
      <c r="B320">
        <v>43</v>
      </c>
      <c r="C320">
        <v>1</v>
      </c>
      <c r="D320">
        <v>84</v>
      </c>
      <c r="F320">
        <f t="shared" si="12"/>
        <v>1.9534883720930232</v>
      </c>
      <c r="G320">
        <f t="shared" si="13"/>
        <v>84</v>
      </c>
      <c r="H320">
        <f t="shared" si="14"/>
        <v>1.9534883720930232</v>
      </c>
    </row>
    <row r="321" spans="2:8">
      <c r="B321">
        <v>105</v>
      </c>
      <c r="C321">
        <v>2</v>
      </c>
      <c r="D321">
        <v>409</v>
      </c>
      <c r="F321">
        <f t="shared" si="12"/>
        <v>3.8952380952380952</v>
      </c>
      <c r="G321">
        <f t="shared" si="13"/>
        <v>204.5</v>
      </c>
      <c r="H321">
        <f t="shared" si="14"/>
        <v>1.9476190476190476</v>
      </c>
    </row>
    <row r="322" spans="2:8">
      <c r="B322">
        <v>56</v>
      </c>
      <c r="C322">
        <v>1</v>
      </c>
      <c r="D322">
        <v>109</v>
      </c>
      <c r="F322">
        <f t="shared" si="12"/>
        <v>1.9464285714285714</v>
      </c>
      <c r="G322">
        <f t="shared" si="13"/>
        <v>109</v>
      </c>
      <c r="H322">
        <f t="shared" si="14"/>
        <v>1.9464285714285714</v>
      </c>
    </row>
    <row r="323" spans="2:8">
      <c r="B323">
        <v>84</v>
      </c>
      <c r="C323">
        <v>1</v>
      </c>
      <c r="D323">
        <v>163</v>
      </c>
      <c r="F323">
        <f t="shared" si="12"/>
        <v>1.9404761904761905</v>
      </c>
      <c r="G323">
        <f t="shared" si="13"/>
        <v>163</v>
      </c>
      <c r="H323">
        <f t="shared" si="14"/>
        <v>1.9404761904761905</v>
      </c>
    </row>
    <row r="324" spans="2:8">
      <c r="B324">
        <v>72</v>
      </c>
      <c r="C324">
        <v>1</v>
      </c>
      <c r="D324">
        <v>139</v>
      </c>
      <c r="F324">
        <f t="shared" si="12"/>
        <v>1.9305555555555556</v>
      </c>
      <c r="G324">
        <f t="shared" si="13"/>
        <v>139</v>
      </c>
      <c r="H324">
        <f t="shared" si="14"/>
        <v>1.9305555555555556</v>
      </c>
    </row>
    <row r="325" spans="2:8">
      <c r="B325">
        <v>84</v>
      </c>
      <c r="C325">
        <v>1</v>
      </c>
      <c r="D325">
        <v>162</v>
      </c>
      <c r="F325">
        <f t="shared" si="12"/>
        <v>1.9285714285714286</v>
      </c>
      <c r="G325">
        <f t="shared" si="13"/>
        <v>162</v>
      </c>
      <c r="H325">
        <f t="shared" si="14"/>
        <v>1.9285714285714286</v>
      </c>
    </row>
    <row r="326" spans="2:8">
      <c r="B326">
        <v>27</v>
      </c>
      <c r="C326">
        <v>1</v>
      </c>
      <c r="D326">
        <v>52</v>
      </c>
      <c r="F326">
        <f t="shared" ref="F326:F389" si="15">D326/B326</f>
        <v>1.9259259259259258</v>
      </c>
      <c r="G326">
        <f t="shared" ref="G326:G389" si="16">IF(C326&gt;0,D326/C326,"")</f>
        <v>52</v>
      </c>
      <c r="H326">
        <f t="shared" ref="H326:H389" si="17">IF(AND(C326&gt;0,B326&gt;0),D326/(C326*B326),"")</f>
        <v>1.9259259259259258</v>
      </c>
    </row>
    <row r="327" spans="2:8">
      <c r="B327">
        <v>89</v>
      </c>
      <c r="C327">
        <v>1</v>
      </c>
      <c r="D327">
        <v>171</v>
      </c>
      <c r="F327">
        <f t="shared" si="15"/>
        <v>1.9213483146067416</v>
      </c>
      <c r="G327">
        <f t="shared" si="16"/>
        <v>171</v>
      </c>
      <c r="H327">
        <f t="shared" si="17"/>
        <v>1.9213483146067416</v>
      </c>
    </row>
    <row r="328" spans="2:8">
      <c r="B328">
        <v>36</v>
      </c>
      <c r="C328">
        <v>1</v>
      </c>
      <c r="D328">
        <v>69</v>
      </c>
      <c r="F328">
        <f t="shared" si="15"/>
        <v>1.9166666666666667</v>
      </c>
      <c r="G328">
        <f t="shared" si="16"/>
        <v>69</v>
      </c>
      <c r="H328">
        <f t="shared" si="17"/>
        <v>1.9166666666666667</v>
      </c>
    </row>
    <row r="329" spans="2:8">
      <c r="B329">
        <v>275</v>
      </c>
      <c r="C329">
        <v>3</v>
      </c>
      <c r="D329">
        <v>1581</v>
      </c>
      <c r="F329">
        <f t="shared" si="15"/>
        <v>5.749090909090909</v>
      </c>
      <c r="G329">
        <f t="shared" si="16"/>
        <v>527</v>
      </c>
      <c r="H329">
        <f t="shared" si="17"/>
        <v>1.9163636363636363</v>
      </c>
    </row>
    <row r="330" spans="2:8">
      <c r="B330" s="2">
        <v>56</v>
      </c>
      <c r="C330" s="2">
        <v>1</v>
      </c>
      <c r="D330" s="2">
        <v>107</v>
      </c>
      <c r="F330">
        <f t="shared" si="15"/>
        <v>1.9107142857142858</v>
      </c>
      <c r="G330">
        <f t="shared" si="16"/>
        <v>107</v>
      </c>
      <c r="H330">
        <f t="shared" si="17"/>
        <v>1.9107142857142858</v>
      </c>
    </row>
    <row r="331" spans="2:8">
      <c r="B331">
        <v>55</v>
      </c>
      <c r="C331">
        <v>1</v>
      </c>
      <c r="D331">
        <v>105</v>
      </c>
      <c r="F331">
        <f t="shared" si="15"/>
        <v>1.9090909090909092</v>
      </c>
      <c r="G331">
        <f t="shared" si="16"/>
        <v>105</v>
      </c>
      <c r="H331">
        <f t="shared" si="17"/>
        <v>1.9090909090909092</v>
      </c>
    </row>
    <row r="332" spans="2:8">
      <c r="B332">
        <v>50</v>
      </c>
      <c r="C332">
        <v>1</v>
      </c>
      <c r="D332">
        <v>95</v>
      </c>
      <c r="F332">
        <f t="shared" si="15"/>
        <v>1.9</v>
      </c>
      <c r="G332">
        <f t="shared" si="16"/>
        <v>95</v>
      </c>
      <c r="H332">
        <f t="shared" si="17"/>
        <v>1.9</v>
      </c>
    </row>
    <row r="333" spans="2:8">
      <c r="B333">
        <v>75</v>
      </c>
      <c r="C333">
        <v>2</v>
      </c>
      <c r="D333">
        <v>284</v>
      </c>
      <c r="F333">
        <f t="shared" si="15"/>
        <v>3.7866666666666666</v>
      </c>
      <c r="G333">
        <f t="shared" si="16"/>
        <v>142</v>
      </c>
      <c r="H333">
        <f t="shared" si="17"/>
        <v>1.8933333333333333</v>
      </c>
    </row>
    <row r="334" spans="2:8">
      <c r="B334">
        <v>93</v>
      </c>
      <c r="C334">
        <v>1</v>
      </c>
      <c r="D334">
        <v>176</v>
      </c>
      <c r="F334">
        <f t="shared" si="15"/>
        <v>1.89247311827957</v>
      </c>
      <c r="G334">
        <f t="shared" si="16"/>
        <v>176</v>
      </c>
      <c r="H334">
        <f t="shared" si="17"/>
        <v>1.89247311827957</v>
      </c>
    </row>
    <row r="335" spans="2:8">
      <c r="B335">
        <v>61</v>
      </c>
      <c r="C335">
        <v>1</v>
      </c>
      <c r="D335">
        <v>115</v>
      </c>
      <c r="F335">
        <f t="shared" si="15"/>
        <v>1.8852459016393444</v>
      </c>
      <c r="G335">
        <f t="shared" si="16"/>
        <v>115</v>
      </c>
      <c r="H335">
        <f t="shared" si="17"/>
        <v>1.8852459016393444</v>
      </c>
    </row>
    <row r="336" spans="2:8">
      <c r="B336">
        <v>112</v>
      </c>
      <c r="C336">
        <v>1</v>
      </c>
      <c r="D336">
        <v>211</v>
      </c>
      <c r="F336">
        <f t="shared" si="15"/>
        <v>1.8839285714285714</v>
      </c>
      <c r="G336">
        <f t="shared" si="16"/>
        <v>211</v>
      </c>
      <c r="H336">
        <f t="shared" si="17"/>
        <v>1.8839285714285714</v>
      </c>
    </row>
    <row r="337" spans="2:8">
      <c r="B337">
        <v>100</v>
      </c>
      <c r="C337">
        <v>1</v>
      </c>
      <c r="D337">
        <v>188</v>
      </c>
      <c r="F337">
        <f t="shared" si="15"/>
        <v>1.88</v>
      </c>
      <c r="G337">
        <f t="shared" si="16"/>
        <v>188</v>
      </c>
      <c r="H337">
        <f t="shared" si="17"/>
        <v>1.88</v>
      </c>
    </row>
    <row r="338" spans="2:8">
      <c r="B338">
        <v>374</v>
      </c>
      <c r="C338">
        <v>2</v>
      </c>
      <c r="D338">
        <v>1402</v>
      </c>
      <c r="F338">
        <f t="shared" si="15"/>
        <v>3.748663101604278</v>
      </c>
      <c r="G338">
        <f t="shared" si="16"/>
        <v>701</v>
      </c>
      <c r="H338">
        <f t="shared" si="17"/>
        <v>1.874331550802139</v>
      </c>
    </row>
    <row r="339" spans="2:8">
      <c r="B339">
        <v>99</v>
      </c>
      <c r="C339">
        <v>2</v>
      </c>
      <c r="D339">
        <v>368</v>
      </c>
      <c r="F339">
        <f t="shared" si="15"/>
        <v>3.7171717171717171</v>
      </c>
      <c r="G339">
        <f t="shared" si="16"/>
        <v>184</v>
      </c>
      <c r="H339">
        <f t="shared" si="17"/>
        <v>1.8585858585858586</v>
      </c>
    </row>
    <row r="340" spans="2:8">
      <c r="B340">
        <v>61</v>
      </c>
      <c r="C340">
        <v>1</v>
      </c>
      <c r="D340">
        <v>113</v>
      </c>
      <c r="F340">
        <f t="shared" si="15"/>
        <v>1.8524590163934427</v>
      </c>
      <c r="G340">
        <f t="shared" si="16"/>
        <v>113</v>
      </c>
      <c r="H340">
        <f t="shared" si="17"/>
        <v>1.8524590163934427</v>
      </c>
    </row>
    <row r="341" spans="2:8">
      <c r="B341">
        <v>27</v>
      </c>
      <c r="C341">
        <v>1</v>
      </c>
      <c r="D341">
        <v>50</v>
      </c>
      <c r="F341">
        <f t="shared" si="15"/>
        <v>1.8518518518518519</v>
      </c>
      <c r="G341">
        <f t="shared" si="16"/>
        <v>50</v>
      </c>
      <c r="H341">
        <f t="shared" si="17"/>
        <v>1.8518518518518519</v>
      </c>
    </row>
    <row r="342" spans="2:8">
      <c r="B342">
        <v>37</v>
      </c>
      <c r="C342">
        <v>1</v>
      </c>
      <c r="D342">
        <v>68</v>
      </c>
      <c r="F342">
        <f t="shared" si="15"/>
        <v>1.8378378378378379</v>
      </c>
      <c r="G342">
        <f t="shared" si="16"/>
        <v>68</v>
      </c>
      <c r="H342">
        <f t="shared" si="17"/>
        <v>1.8378378378378379</v>
      </c>
    </row>
    <row r="343" spans="2:8">
      <c r="B343">
        <v>48</v>
      </c>
      <c r="C343">
        <v>1</v>
      </c>
      <c r="D343">
        <v>88</v>
      </c>
      <c r="F343">
        <f t="shared" si="15"/>
        <v>1.8333333333333333</v>
      </c>
      <c r="G343">
        <f t="shared" si="16"/>
        <v>88</v>
      </c>
      <c r="H343">
        <f t="shared" si="17"/>
        <v>1.8333333333333333</v>
      </c>
    </row>
    <row r="344" spans="2:8">
      <c r="B344">
        <v>103</v>
      </c>
      <c r="C344">
        <v>2</v>
      </c>
      <c r="D344">
        <v>374</v>
      </c>
      <c r="F344">
        <f t="shared" si="15"/>
        <v>3.6310679611650487</v>
      </c>
      <c r="G344">
        <f t="shared" si="16"/>
        <v>187</v>
      </c>
      <c r="H344">
        <f t="shared" si="17"/>
        <v>1.8155339805825244</v>
      </c>
    </row>
    <row r="345" spans="2:8">
      <c r="B345">
        <v>74</v>
      </c>
      <c r="C345">
        <v>2</v>
      </c>
      <c r="D345">
        <v>268</v>
      </c>
      <c r="F345">
        <f t="shared" si="15"/>
        <v>3.6216216216216215</v>
      </c>
      <c r="G345">
        <f t="shared" si="16"/>
        <v>134</v>
      </c>
      <c r="H345">
        <f t="shared" si="17"/>
        <v>1.8108108108108107</v>
      </c>
    </row>
    <row r="346" spans="2:8">
      <c r="B346">
        <v>93</v>
      </c>
      <c r="C346">
        <v>1</v>
      </c>
      <c r="D346">
        <v>168</v>
      </c>
      <c r="F346">
        <f t="shared" si="15"/>
        <v>1.8064516129032258</v>
      </c>
      <c r="G346">
        <f t="shared" si="16"/>
        <v>168</v>
      </c>
      <c r="H346">
        <f t="shared" si="17"/>
        <v>1.8064516129032258</v>
      </c>
    </row>
    <row r="347" spans="2:8">
      <c r="B347" s="2">
        <v>107</v>
      </c>
      <c r="C347" s="2">
        <v>1</v>
      </c>
      <c r="D347" s="2">
        <v>193</v>
      </c>
      <c r="F347">
        <f t="shared" si="15"/>
        <v>1.8037383177570094</v>
      </c>
      <c r="G347">
        <f t="shared" si="16"/>
        <v>193</v>
      </c>
      <c r="H347">
        <f t="shared" si="17"/>
        <v>1.8037383177570094</v>
      </c>
    </row>
    <row r="348" spans="2:8">
      <c r="B348">
        <v>176</v>
      </c>
      <c r="C348">
        <v>2</v>
      </c>
      <c r="D348">
        <v>633</v>
      </c>
      <c r="F348">
        <f t="shared" si="15"/>
        <v>3.5965909090909092</v>
      </c>
      <c r="G348">
        <f t="shared" si="16"/>
        <v>316.5</v>
      </c>
      <c r="H348">
        <f t="shared" si="17"/>
        <v>1.7982954545454546</v>
      </c>
    </row>
    <row r="349" spans="2:8">
      <c r="B349">
        <v>63</v>
      </c>
      <c r="C349">
        <v>1</v>
      </c>
      <c r="D349">
        <v>113</v>
      </c>
      <c r="F349">
        <f t="shared" si="15"/>
        <v>1.7936507936507937</v>
      </c>
      <c r="G349">
        <f t="shared" si="16"/>
        <v>113</v>
      </c>
      <c r="H349">
        <f t="shared" si="17"/>
        <v>1.7936507936507937</v>
      </c>
    </row>
    <row r="350" spans="2:8">
      <c r="B350">
        <v>72</v>
      </c>
      <c r="C350">
        <v>1</v>
      </c>
      <c r="D350">
        <v>129</v>
      </c>
      <c r="F350">
        <f t="shared" si="15"/>
        <v>1.7916666666666667</v>
      </c>
      <c r="G350">
        <f t="shared" si="16"/>
        <v>129</v>
      </c>
      <c r="H350">
        <f t="shared" si="17"/>
        <v>1.7916666666666667</v>
      </c>
    </row>
    <row r="351" spans="2:8">
      <c r="B351">
        <v>53</v>
      </c>
      <c r="C351">
        <v>1</v>
      </c>
      <c r="D351">
        <v>94</v>
      </c>
      <c r="F351">
        <f t="shared" si="15"/>
        <v>1.7735849056603774</v>
      </c>
      <c r="G351">
        <f t="shared" si="16"/>
        <v>94</v>
      </c>
      <c r="H351">
        <f t="shared" si="17"/>
        <v>1.7735849056603774</v>
      </c>
    </row>
    <row r="352" spans="2:8">
      <c r="B352">
        <v>144</v>
      </c>
      <c r="C352">
        <v>3</v>
      </c>
      <c r="D352">
        <v>766</v>
      </c>
      <c r="F352">
        <f t="shared" si="15"/>
        <v>5.3194444444444446</v>
      </c>
      <c r="G352">
        <f t="shared" si="16"/>
        <v>255.33333333333334</v>
      </c>
      <c r="H352">
        <f t="shared" si="17"/>
        <v>1.7731481481481481</v>
      </c>
    </row>
    <row r="353" spans="2:8">
      <c r="B353">
        <v>92</v>
      </c>
      <c r="C353">
        <v>2</v>
      </c>
      <c r="D353">
        <v>326</v>
      </c>
      <c r="F353">
        <f t="shared" si="15"/>
        <v>3.5434782608695654</v>
      </c>
      <c r="G353">
        <f t="shared" si="16"/>
        <v>163</v>
      </c>
      <c r="H353">
        <f t="shared" si="17"/>
        <v>1.7717391304347827</v>
      </c>
    </row>
    <row r="354" spans="2:8">
      <c r="B354">
        <v>132</v>
      </c>
      <c r="C354">
        <v>1</v>
      </c>
      <c r="D354">
        <v>233</v>
      </c>
      <c r="F354">
        <f t="shared" si="15"/>
        <v>1.7651515151515151</v>
      </c>
      <c r="G354">
        <f t="shared" si="16"/>
        <v>233</v>
      </c>
      <c r="H354">
        <f t="shared" si="17"/>
        <v>1.7651515151515151</v>
      </c>
    </row>
    <row r="355" spans="2:8">
      <c r="B355">
        <v>75</v>
      </c>
      <c r="C355">
        <v>1</v>
      </c>
      <c r="D355">
        <v>132</v>
      </c>
      <c r="F355">
        <f t="shared" si="15"/>
        <v>1.76</v>
      </c>
      <c r="G355">
        <f t="shared" si="16"/>
        <v>132</v>
      </c>
      <c r="H355">
        <f t="shared" si="17"/>
        <v>1.76</v>
      </c>
    </row>
    <row r="356" spans="2:8">
      <c r="B356">
        <v>33</v>
      </c>
      <c r="C356">
        <v>1</v>
      </c>
      <c r="D356">
        <v>58</v>
      </c>
      <c r="F356">
        <f t="shared" si="15"/>
        <v>1.7575757575757576</v>
      </c>
      <c r="G356">
        <f t="shared" si="16"/>
        <v>58</v>
      </c>
      <c r="H356">
        <f t="shared" si="17"/>
        <v>1.7575757575757576</v>
      </c>
    </row>
    <row r="357" spans="2:8">
      <c r="B357">
        <v>41</v>
      </c>
      <c r="C357">
        <v>1</v>
      </c>
      <c r="D357">
        <v>72</v>
      </c>
      <c r="F357">
        <f t="shared" si="15"/>
        <v>1.7560975609756098</v>
      </c>
      <c r="G357">
        <f t="shared" si="16"/>
        <v>72</v>
      </c>
      <c r="H357">
        <f t="shared" si="17"/>
        <v>1.7560975609756098</v>
      </c>
    </row>
    <row r="358" spans="2:8">
      <c r="B358">
        <v>40</v>
      </c>
      <c r="C358">
        <v>1</v>
      </c>
      <c r="D358">
        <v>70</v>
      </c>
      <c r="F358">
        <f t="shared" si="15"/>
        <v>1.75</v>
      </c>
      <c r="G358">
        <f t="shared" si="16"/>
        <v>70</v>
      </c>
      <c r="H358">
        <f t="shared" si="17"/>
        <v>1.75</v>
      </c>
    </row>
    <row r="359" spans="2:8">
      <c r="B359">
        <v>113</v>
      </c>
      <c r="C359">
        <v>2</v>
      </c>
      <c r="D359">
        <v>395</v>
      </c>
      <c r="F359">
        <f t="shared" si="15"/>
        <v>3.4955752212389379</v>
      </c>
      <c r="G359">
        <f t="shared" si="16"/>
        <v>197.5</v>
      </c>
      <c r="H359">
        <f t="shared" si="17"/>
        <v>1.747787610619469</v>
      </c>
    </row>
    <row r="360" spans="2:8">
      <c r="B360">
        <v>67</v>
      </c>
      <c r="C360">
        <v>1</v>
      </c>
      <c r="D360">
        <v>117</v>
      </c>
      <c r="F360">
        <f t="shared" si="15"/>
        <v>1.7462686567164178</v>
      </c>
      <c r="G360">
        <f t="shared" si="16"/>
        <v>117</v>
      </c>
      <c r="H360">
        <f t="shared" si="17"/>
        <v>1.7462686567164178</v>
      </c>
    </row>
    <row r="361" spans="2:8">
      <c r="B361">
        <v>98</v>
      </c>
      <c r="C361">
        <v>2</v>
      </c>
      <c r="D361">
        <v>342</v>
      </c>
      <c r="F361">
        <f t="shared" si="15"/>
        <v>3.489795918367347</v>
      </c>
      <c r="G361">
        <f t="shared" si="16"/>
        <v>171</v>
      </c>
      <c r="H361">
        <f t="shared" si="17"/>
        <v>1.7448979591836735</v>
      </c>
    </row>
    <row r="362" spans="2:8">
      <c r="B362">
        <v>47</v>
      </c>
      <c r="C362">
        <v>1</v>
      </c>
      <c r="D362">
        <v>82</v>
      </c>
      <c r="F362">
        <f t="shared" si="15"/>
        <v>1.7446808510638299</v>
      </c>
      <c r="G362">
        <f t="shared" si="16"/>
        <v>82</v>
      </c>
      <c r="H362">
        <f t="shared" si="17"/>
        <v>1.7446808510638299</v>
      </c>
    </row>
    <row r="363" spans="2:8">
      <c r="B363">
        <v>39</v>
      </c>
      <c r="C363">
        <v>1</v>
      </c>
      <c r="D363">
        <v>68</v>
      </c>
      <c r="F363">
        <f t="shared" si="15"/>
        <v>1.7435897435897436</v>
      </c>
      <c r="G363">
        <f t="shared" si="16"/>
        <v>68</v>
      </c>
      <c r="H363">
        <f t="shared" si="17"/>
        <v>1.7435897435897436</v>
      </c>
    </row>
    <row r="364" spans="2:8">
      <c r="B364">
        <v>56</v>
      </c>
      <c r="C364">
        <v>1</v>
      </c>
      <c r="D364">
        <v>97</v>
      </c>
      <c r="F364">
        <f t="shared" si="15"/>
        <v>1.7321428571428572</v>
      </c>
      <c r="G364">
        <f t="shared" si="16"/>
        <v>97</v>
      </c>
      <c r="H364">
        <f t="shared" si="17"/>
        <v>1.7321428571428572</v>
      </c>
    </row>
    <row r="365" spans="2:8">
      <c r="B365">
        <v>63</v>
      </c>
      <c r="C365">
        <v>1</v>
      </c>
      <c r="D365">
        <v>109</v>
      </c>
      <c r="F365">
        <f t="shared" si="15"/>
        <v>1.7301587301587302</v>
      </c>
      <c r="G365">
        <f t="shared" si="16"/>
        <v>109</v>
      </c>
      <c r="H365">
        <f t="shared" si="17"/>
        <v>1.7301587301587302</v>
      </c>
    </row>
    <row r="366" spans="2:8">
      <c r="B366">
        <v>47</v>
      </c>
      <c r="C366">
        <v>1</v>
      </c>
      <c r="D366">
        <v>81</v>
      </c>
      <c r="F366">
        <f t="shared" si="15"/>
        <v>1.7234042553191489</v>
      </c>
      <c r="G366">
        <f t="shared" si="16"/>
        <v>81</v>
      </c>
      <c r="H366">
        <f t="shared" si="17"/>
        <v>1.7234042553191489</v>
      </c>
    </row>
    <row r="367" spans="2:8">
      <c r="B367">
        <v>129</v>
      </c>
      <c r="C367">
        <v>2</v>
      </c>
      <c r="D367">
        <v>444</v>
      </c>
      <c r="F367">
        <f t="shared" si="15"/>
        <v>3.441860465116279</v>
      </c>
      <c r="G367">
        <f t="shared" si="16"/>
        <v>222</v>
      </c>
      <c r="H367">
        <f t="shared" si="17"/>
        <v>1.7209302325581395</v>
      </c>
    </row>
    <row r="368" spans="2:8">
      <c r="B368">
        <v>53</v>
      </c>
      <c r="C368">
        <v>1</v>
      </c>
      <c r="D368">
        <v>91</v>
      </c>
      <c r="F368">
        <f t="shared" si="15"/>
        <v>1.7169811320754718</v>
      </c>
      <c r="G368">
        <f t="shared" si="16"/>
        <v>91</v>
      </c>
      <c r="H368">
        <f t="shared" si="17"/>
        <v>1.7169811320754718</v>
      </c>
    </row>
    <row r="369" spans="2:8">
      <c r="B369">
        <v>95</v>
      </c>
      <c r="C369">
        <v>1</v>
      </c>
      <c r="D369">
        <v>163</v>
      </c>
      <c r="F369">
        <f t="shared" si="15"/>
        <v>1.7157894736842105</v>
      </c>
      <c r="G369">
        <f t="shared" si="16"/>
        <v>163</v>
      </c>
      <c r="H369">
        <f t="shared" si="17"/>
        <v>1.7157894736842105</v>
      </c>
    </row>
    <row r="370" spans="2:8">
      <c r="B370">
        <v>160</v>
      </c>
      <c r="C370">
        <v>1</v>
      </c>
      <c r="D370">
        <v>274</v>
      </c>
      <c r="F370">
        <f t="shared" si="15"/>
        <v>1.7124999999999999</v>
      </c>
      <c r="G370">
        <f t="shared" si="16"/>
        <v>274</v>
      </c>
      <c r="H370">
        <f t="shared" si="17"/>
        <v>1.7124999999999999</v>
      </c>
    </row>
    <row r="371" spans="2:8">
      <c r="B371">
        <v>45</v>
      </c>
      <c r="C371">
        <v>1</v>
      </c>
      <c r="D371">
        <v>77</v>
      </c>
      <c r="F371">
        <f t="shared" si="15"/>
        <v>1.711111111111111</v>
      </c>
      <c r="G371">
        <f t="shared" si="16"/>
        <v>77</v>
      </c>
      <c r="H371">
        <f t="shared" si="17"/>
        <v>1.711111111111111</v>
      </c>
    </row>
    <row r="372" spans="2:8">
      <c r="B372">
        <v>38</v>
      </c>
      <c r="C372">
        <v>1</v>
      </c>
      <c r="D372">
        <v>65</v>
      </c>
      <c r="F372">
        <f t="shared" si="15"/>
        <v>1.7105263157894737</v>
      </c>
      <c r="G372">
        <f t="shared" si="16"/>
        <v>65</v>
      </c>
      <c r="H372">
        <f t="shared" si="17"/>
        <v>1.7105263157894737</v>
      </c>
    </row>
    <row r="373" spans="2:8">
      <c r="B373">
        <v>111</v>
      </c>
      <c r="C373">
        <v>2</v>
      </c>
      <c r="D373">
        <v>377</v>
      </c>
      <c r="F373">
        <f t="shared" si="15"/>
        <v>3.3963963963963963</v>
      </c>
      <c r="G373">
        <f t="shared" si="16"/>
        <v>188.5</v>
      </c>
      <c r="H373">
        <f t="shared" si="17"/>
        <v>1.6981981981981982</v>
      </c>
    </row>
    <row r="374" spans="2:8">
      <c r="B374">
        <v>56</v>
      </c>
      <c r="C374">
        <v>1</v>
      </c>
      <c r="D374">
        <v>95</v>
      </c>
      <c r="F374">
        <f t="shared" si="15"/>
        <v>1.6964285714285714</v>
      </c>
      <c r="G374">
        <f t="shared" si="16"/>
        <v>95</v>
      </c>
      <c r="H374">
        <f t="shared" si="17"/>
        <v>1.6964285714285714</v>
      </c>
    </row>
    <row r="375" spans="2:8">
      <c r="B375">
        <v>23</v>
      </c>
      <c r="C375">
        <v>1</v>
      </c>
      <c r="D375">
        <v>39</v>
      </c>
      <c r="F375">
        <f t="shared" si="15"/>
        <v>1.6956521739130435</v>
      </c>
      <c r="G375">
        <f t="shared" si="16"/>
        <v>39</v>
      </c>
      <c r="H375">
        <f t="shared" si="17"/>
        <v>1.6956521739130435</v>
      </c>
    </row>
    <row r="376" spans="2:8">
      <c r="B376">
        <v>74</v>
      </c>
      <c r="C376">
        <v>1</v>
      </c>
      <c r="D376">
        <v>125</v>
      </c>
      <c r="F376">
        <f t="shared" si="15"/>
        <v>1.6891891891891893</v>
      </c>
      <c r="G376">
        <f t="shared" si="16"/>
        <v>125</v>
      </c>
      <c r="H376">
        <f t="shared" si="17"/>
        <v>1.6891891891891893</v>
      </c>
    </row>
    <row r="377" spans="2:8">
      <c r="B377">
        <v>109</v>
      </c>
      <c r="C377">
        <v>1</v>
      </c>
      <c r="D377">
        <v>184</v>
      </c>
      <c r="F377">
        <f t="shared" si="15"/>
        <v>1.6880733944954129</v>
      </c>
      <c r="G377">
        <f t="shared" si="16"/>
        <v>184</v>
      </c>
      <c r="H377">
        <f t="shared" si="17"/>
        <v>1.6880733944954129</v>
      </c>
    </row>
    <row r="378" spans="2:8">
      <c r="B378">
        <v>48</v>
      </c>
      <c r="C378">
        <v>1</v>
      </c>
      <c r="D378">
        <v>81</v>
      </c>
      <c r="F378">
        <f t="shared" si="15"/>
        <v>1.6875</v>
      </c>
      <c r="G378">
        <f t="shared" si="16"/>
        <v>81</v>
      </c>
      <c r="H378">
        <f t="shared" si="17"/>
        <v>1.6875</v>
      </c>
    </row>
    <row r="379" spans="2:8">
      <c r="B379">
        <v>19</v>
      </c>
      <c r="C379">
        <v>1</v>
      </c>
      <c r="D379">
        <v>32</v>
      </c>
      <c r="F379">
        <f t="shared" si="15"/>
        <v>1.6842105263157894</v>
      </c>
      <c r="G379">
        <f t="shared" si="16"/>
        <v>32</v>
      </c>
      <c r="H379">
        <f t="shared" si="17"/>
        <v>1.6842105263157894</v>
      </c>
    </row>
    <row r="380" spans="2:8">
      <c r="B380">
        <v>138</v>
      </c>
      <c r="C380">
        <v>2</v>
      </c>
      <c r="D380">
        <v>464</v>
      </c>
      <c r="F380">
        <f t="shared" si="15"/>
        <v>3.36231884057971</v>
      </c>
      <c r="G380">
        <f t="shared" si="16"/>
        <v>232</v>
      </c>
      <c r="H380">
        <f t="shared" si="17"/>
        <v>1.681159420289855</v>
      </c>
    </row>
    <row r="381" spans="2:8">
      <c r="B381">
        <v>47</v>
      </c>
      <c r="C381">
        <v>1</v>
      </c>
      <c r="D381">
        <v>79</v>
      </c>
      <c r="F381">
        <f t="shared" si="15"/>
        <v>1.6808510638297873</v>
      </c>
      <c r="G381">
        <f t="shared" si="16"/>
        <v>79</v>
      </c>
      <c r="H381">
        <f t="shared" si="17"/>
        <v>1.6808510638297873</v>
      </c>
    </row>
    <row r="382" spans="2:8">
      <c r="B382">
        <v>47</v>
      </c>
      <c r="C382">
        <v>1</v>
      </c>
      <c r="D382">
        <v>79</v>
      </c>
      <c r="F382">
        <f t="shared" si="15"/>
        <v>1.6808510638297873</v>
      </c>
      <c r="G382">
        <f t="shared" si="16"/>
        <v>79</v>
      </c>
      <c r="H382">
        <f t="shared" si="17"/>
        <v>1.6808510638297873</v>
      </c>
    </row>
    <row r="383" spans="2:8">
      <c r="B383">
        <v>75</v>
      </c>
      <c r="C383">
        <v>1</v>
      </c>
      <c r="D383">
        <v>126</v>
      </c>
      <c r="F383">
        <f t="shared" si="15"/>
        <v>1.68</v>
      </c>
      <c r="G383">
        <f t="shared" si="16"/>
        <v>126</v>
      </c>
      <c r="H383">
        <f t="shared" si="17"/>
        <v>1.68</v>
      </c>
    </row>
    <row r="384" spans="2:8">
      <c r="B384">
        <v>296</v>
      </c>
      <c r="C384">
        <v>6</v>
      </c>
      <c r="D384">
        <v>2982</v>
      </c>
      <c r="E384" s="2"/>
      <c r="F384">
        <f t="shared" si="15"/>
        <v>10.074324324324325</v>
      </c>
      <c r="G384">
        <f t="shared" si="16"/>
        <v>497</v>
      </c>
      <c r="H384">
        <f t="shared" si="17"/>
        <v>1.6790540540540539</v>
      </c>
    </row>
    <row r="385" spans="2:8">
      <c r="B385">
        <v>116</v>
      </c>
      <c r="C385">
        <v>1</v>
      </c>
      <c r="D385">
        <v>194</v>
      </c>
      <c r="F385">
        <f t="shared" si="15"/>
        <v>1.6724137931034482</v>
      </c>
      <c r="G385">
        <f t="shared" si="16"/>
        <v>194</v>
      </c>
      <c r="H385">
        <f t="shared" si="17"/>
        <v>1.6724137931034482</v>
      </c>
    </row>
    <row r="386" spans="2:8">
      <c r="B386">
        <v>60</v>
      </c>
      <c r="C386">
        <v>1</v>
      </c>
      <c r="D386">
        <v>100</v>
      </c>
      <c r="F386">
        <f t="shared" si="15"/>
        <v>1.6666666666666667</v>
      </c>
      <c r="G386">
        <f t="shared" si="16"/>
        <v>100</v>
      </c>
      <c r="H386">
        <f t="shared" si="17"/>
        <v>1.6666666666666667</v>
      </c>
    </row>
    <row r="387" spans="2:8">
      <c r="B387">
        <v>54</v>
      </c>
      <c r="C387">
        <v>1</v>
      </c>
      <c r="D387">
        <v>90</v>
      </c>
      <c r="F387">
        <f t="shared" si="15"/>
        <v>1.6666666666666667</v>
      </c>
      <c r="G387">
        <f t="shared" si="16"/>
        <v>90</v>
      </c>
      <c r="H387">
        <f t="shared" si="17"/>
        <v>1.6666666666666667</v>
      </c>
    </row>
    <row r="388" spans="2:8">
      <c r="B388">
        <v>45</v>
      </c>
      <c r="C388">
        <v>1</v>
      </c>
      <c r="D388">
        <v>75</v>
      </c>
      <c r="F388">
        <f t="shared" si="15"/>
        <v>1.6666666666666667</v>
      </c>
      <c r="G388">
        <f t="shared" si="16"/>
        <v>75</v>
      </c>
      <c r="H388">
        <f t="shared" si="17"/>
        <v>1.6666666666666667</v>
      </c>
    </row>
    <row r="389" spans="2:8">
      <c r="B389">
        <v>173</v>
      </c>
      <c r="C389">
        <v>2</v>
      </c>
      <c r="D389">
        <v>575</v>
      </c>
      <c r="F389">
        <f t="shared" si="15"/>
        <v>3.3236994219653178</v>
      </c>
      <c r="G389">
        <f t="shared" si="16"/>
        <v>287.5</v>
      </c>
      <c r="H389">
        <f t="shared" si="17"/>
        <v>1.6618497109826589</v>
      </c>
    </row>
    <row r="390" spans="2:8">
      <c r="B390">
        <v>109</v>
      </c>
      <c r="C390">
        <v>2</v>
      </c>
      <c r="D390">
        <v>362</v>
      </c>
      <c r="F390">
        <f t="shared" ref="F390:F453" si="18">D390/B390</f>
        <v>3.3211009174311927</v>
      </c>
      <c r="G390">
        <f t="shared" ref="G390:G453" si="19">IF(C390&gt;0,D390/C390,"")</f>
        <v>181</v>
      </c>
      <c r="H390">
        <f t="shared" ref="H390:H453" si="20">IF(AND(C390&gt;0,B390&gt;0),D390/(C390*B390),"")</f>
        <v>1.6605504587155964</v>
      </c>
    </row>
    <row r="391" spans="2:8">
      <c r="B391" s="2">
        <v>398</v>
      </c>
      <c r="C391" s="2">
        <v>4</v>
      </c>
      <c r="D391" s="2">
        <v>2637</v>
      </c>
      <c r="F391">
        <f t="shared" si="18"/>
        <v>6.625628140703518</v>
      </c>
      <c r="G391">
        <f t="shared" si="19"/>
        <v>659.25</v>
      </c>
      <c r="H391">
        <f t="shared" si="20"/>
        <v>1.6564070351758795</v>
      </c>
    </row>
    <row r="392" spans="2:8">
      <c r="B392">
        <v>34</v>
      </c>
      <c r="C392">
        <v>1</v>
      </c>
      <c r="D392">
        <v>56</v>
      </c>
      <c r="F392">
        <f t="shared" si="18"/>
        <v>1.6470588235294117</v>
      </c>
      <c r="G392">
        <f t="shared" si="19"/>
        <v>56</v>
      </c>
      <c r="H392">
        <f t="shared" si="20"/>
        <v>1.6470588235294117</v>
      </c>
    </row>
    <row r="393" spans="2:8">
      <c r="B393">
        <v>65</v>
      </c>
      <c r="C393">
        <v>1</v>
      </c>
      <c r="D393">
        <v>107</v>
      </c>
      <c r="F393">
        <f t="shared" si="18"/>
        <v>1.6461538461538461</v>
      </c>
      <c r="G393">
        <f t="shared" si="19"/>
        <v>107</v>
      </c>
      <c r="H393">
        <f t="shared" si="20"/>
        <v>1.6461538461538461</v>
      </c>
    </row>
    <row r="394" spans="2:8">
      <c r="B394">
        <v>76</v>
      </c>
      <c r="C394">
        <v>1</v>
      </c>
      <c r="D394">
        <v>125</v>
      </c>
      <c r="F394">
        <f t="shared" si="18"/>
        <v>1.6447368421052631</v>
      </c>
      <c r="G394">
        <f t="shared" si="19"/>
        <v>125</v>
      </c>
      <c r="H394">
        <f t="shared" si="20"/>
        <v>1.6447368421052631</v>
      </c>
    </row>
    <row r="395" spans="2:8">
      <c r="B395">
        <v>57</v>
      </c>
      <c r="C395">
        <v>1</v>
      </c>
      <c r="D395">
        <v>93</v>
      </c>
      <c r="F395">
        <f t="shared" si="18"/>
        <v>1.631578947368421</v>
      </c>
      <c r="G395">
        <f t="shared" si="19"/>
        <v>93</v>
      </c>
      <c r="H395">
        <f t="shared" si="20"/>
        <v>1.631578947368421</v>
      </c>
    </row>
    <row r="396" spans="2:8">
      <c r="B396">
        <v>46</v>
      </c>
      <c r="C396">
        <v>1</v>
      </c>
      <c r="D396">
        <v>75</v>
      </c>
      <c r="F396">
        <f t="shared" si="18"/>
        <v>1.6304347826086956</v>
      </c>
      <c r="G396">
        <f t="shared" si="19"/>
        <v>75</v>
      </c>
      <c r="H396">
        <f t="shared" si="20"/>
        <v>1.6304347826086956</v>
      </c>
    </row>
    <row r="397" spans="2:8">
      <c r="B397">
        <v>48</v>
      </c>
      <c r="C397">
        <v>1</v>
      </c>
      <c r="D397">
        <v>78</v>
      </c>
      <c r="F397">
        <f t="shared" si="18"/>
        <v>1.625</v>
      </c>
      <c r="G397">
        <f t="shared" si="19"/>
        <v>78</v>
      </c>
      <c r="H397">
        <f t="shared" si="20"/>
        <v>1.625</v>
      </c>
    </row>
    <row r="398" spans="2:8">
      <c r="B398">
        <v>32</v>
      </c>
      <c r="C398">
        <v>1</v>
      </c>
      <c r="D398">
        <v>52</v>
      </c>
      <c r="F398">
        <f t="shared" si="18"/>
        <v>1.625</v>
      </c>
      <c r="G398">
        <f t="shared" si="19"/>
        <v>52</v>
      </c>
      <c r="H398">
        <f t="shared" si="20"/>
        <v>1.625</v>
      </c>
    </row>
    <row r="399" spans="2:8">
      <c r="B399">
        <v>32</v>
      </c>
      <c r="C399">
        <v>1</v>
      </c>
      <c r="D399">
        <v>52</v>
      </c>
      <c r="F399">
        <f t="shared" si="18"/>
        <v>1.625</v>
      </c>
      <c r="G399">
        <f t="shared" si="19"/>
        <v>52</v>
      </c>
      <c r="H399">
        <f t="shared" si="20"/>
        <v>1.625</v>
      </c>
    </row>
    <row r="400" spans="2:8">
      <c r="B400">
        <v>58</v>
      </c>
      <c r="C400">
        <v>1</v>
      </c>
      <c r="D400">
        <v>94</v>
      </c>
      <c r="F400">
        <f t="shared" si="18"/>
        <v>1.6206896551724137</v>
      </c>
      <c r="G400">
        <f t="shared" si="19"/>
        <v>94</v>
      </c>
      <c r="H400">
        <f t="shared" si="20"/>
        <v>1.6206896551724137</v>
      </c>
    </row>
    <row r="401" spans="2:8">
      <c r="B401">
        <v>79</v>
      </c>
      <c r="C401">
        <v>1</v>
      </c>
      <c r="D401">
        <v>128</v>
      </c>
      <c r="F401">
        <f t="shared" si="18"/>
        <v>1.620253164556962</v>
      </c>
      <c r="G401">
        <f t="shared" si="19"/>
        <v>128</v>
      </c>
      <c r="H401">
        <f t="shared" si="20"/>
        <v>1.620253164556962</v>
      </c>
    </row>
    <row r="402" spans="2:8">
      <c r="B402">
        <v>50</v>
      </c>
      <c r="C402">
        <v>1</v>
      </c>
      <c r="D402">
        <v>81</v>
      </c>
      <c r="F402">
        <f t="shared" si="18"/>
        <v>1.62</v>
      </c>
      <c r="G402">
        <f t="shared" si="19"/>
        <v>81</v>
      </c>
      <c r="H402">
        <f t="shared" si="20"/>
        <v>1.62</v>
      </c>
    </row>
    <row r="403" spans="2:8">
      <c r="B403">
        <v>21</v>
      </c>
      <c r="C403">
        <v>1</v>
      </c>
      <c r="D403">
        <v>34</v>
      </c>
      <c r="F403">
        <f t="shared" si="18"/>
        <v>1.6190476190476191</v>
      </c>
      <c r="G403">
        <f t="shared" si="19"/>
        <v>34</v>
      </c>
      <c r="H403">
        <f t="shared" si="20"/>
        <v>1.6190476190476191</v>
      </c>
    </row>
    <row r="404" spans="2:8">
      <c r="B404">
        <v>52</v>
      </c>
      <c r="C404">
        <v>1</v>
      </c>
      <c r="D404">
        <v>84</v>
      </c>
      <c r="F404">
        <f t="shared" si="18"/>
        <v>1.6153846153846154</v>
      </c>
      <c r="G404">
        <f t="shared" si="19"/>
        <v>84</v>
      </c>
      <c r="H404">
        <f t="shared" si="20"/>
        <v>1.6153846153846154</v>
      </c>
    </row>
    <row r="405" spans="2:8">
      <c r="B405">
        <v>26</v>
      </c>
      <c r="C405">
        <v>1</v>
      </c>
      <c r="D405">
        <v>42</v>
      </c>
      <c r="F405">
        <f t="shared" si="18"/>
        <v>1.6153846153846154</v>
      </c>
      <c r="G405">
        <f t="shared" si="19"/>
        <v>42</v>
      </c>
      <c r="H405">
        <f t="shared" si="20"/>
        <v>1.6153846153846154</v>
      </c>
    </row>
    <row r="406" spans="2:8">
      <c r="B406">
        <v>109</v>
      </c>
      <c r="C406">
        <v>1</v>
      </c>
      <c r="D406">
        <v>176</v>
      </c>
      <c r="F406">
        <f t="shared" si="18"/>
        <v>1.6146788990825689</v>
      </c>
      <c r="G406">
        <f t="shared" si="19"/>
        <v>176</v>
      </c>
      <c r="H406">
        <f t="shared" si="20"/>
        <v>1.6146788990825689</v>
      </c>
    </row>
    <row r="407" spans="2:8">
      <c r="B407">
        <v>240</v>
      </c>
      <c r="C407">
        <v>5</v>
      </c>
      <c r="D407">
        <v>1936</v>
      </c>
      <c r="F407">
        <f t="shared" si="18"/>
        <v>8.0666666666666664</v>
      </c>
      <c r="G407">
        <f t="shared" si="19"/>
        <v>387.2</v>
      </c>
      <c r="H407">
        <f t="shared" si="20"/>
        <v>1.6133333333333333</v>
      </c>
    </row>
    <row r="408" spans="2:8">
      <c r="B408">
        <v>54</v>
      </c>
      <c r="C408">
        <v>1</v>
      </c>
      <c r="D408">
        <v>87</v>
      </c>
      <c r="F408">
        <f t="shared" si="18"/>
        <v>1.6111111111111112</v>
      </c>
      <c r="G408">
        <f t="shared" si="19"/>
        <v>87</v>
      </c>
      <c r="H408">
        <f t="shared" si="20"/>
        <v>1.6111111111111112</v>
      </c>
    </row>
    <row r="409" spans="2:8">
      <c r="B409">
        <v>110</v>
      </c>
      <c r="C409">
        <v>1</v>
      </c>
      <c r="D409">
        <v>177</v>
      </c>
      <c r="F409">
        <f t="shared" si="18"/>
        <v>1.6090909090909091</v>
      </c>
      <c r="G409">
        <f t="shared" si="19"/>
        <v>177</v>
      </c>
      <c r="H409">
        <f t="shared" si="20"/>
        <v>1.6090909090909091</v>
      </c>
    </row>
    <row r="410" spans="2:8">
      <c r="B410">
        <v>48</v>
      </c>
      <c r="C410">
        <v>1</v>
      </c>
      <c r="D410">
        <v>77</v>
      </c>
      <c r="F410">
        <f t="shared" si="18"/>
        <v>1.6041666666666667</v>
      </c>
      <c r="G410">
        <f t="shared" si="19"/>
        <v>77</v>
      </c>
      <c r="H410">
        <f t="shared" si="20"/>
        <v>1.6041666666666667</v>
      </c>
    </row>
    <row r="411" spans="2:8">
      <c r="B411">
        <v>50</v>
      </c>
      <c r="C411">
        <v>1</v>
      </c>
      <c r="D411">
        <v>80</v>
      </c>
      <c r="F411">
        <f t="shared" si="18"/>
        <v>1.6</v>
      </c>
      <c r="G411">
        <f t="shared" si="19"/>
        <v>80</v>
      </c>
      <c r="H411">
        <f t="shared" si="20"/>
        <v>1.6</v>
      </c>
    </row>
    <row r="412" spans="2:8">
      <c r="B412">
        <v>45</v>
      </c>
      <c r="C412">
        <v>1</v>
      </c>
      <c r="D412">
        <v>72</v>
      </c>
      <c r="F412">
        <f t="shared" si="18"/>
        <v>1.6</v>
      </c>
      <c r="G412">
        <f t="shared" si="19"/>
        <v>72</v>
      </c>
      <c r="H412">
        <f t="shared" si="20"/>
        <v>1.6</v>
      </c>
    </row>
    <row r="413" spans="2:8">
      <c r="B413">
        <v>45</v>
      </c>
      <c r="C413">
        <v>1</v>
      </c>
      <c r="D413">
        <v>72</v>
      </c>
      <c r="F413">
        <f t="shared" si="18"/>
        <v>1.6</v>
      </c>
      <c r="G413">
        <f t="shared" si="19"/>
        <v>72</v>
      </c>
      <c r="H413">
        <f t="shared" si="20"/>
        <v>1.6</v>
      </c>
    </row>
    <row r="414" spans="2:8">
      <c r="B414">
        <v>93</v>
      </c>
      <c r="C414">
        <v>1</v>
      </c>
      <c r="D414">
        <v>148</v>
      </c>
      <c r="F414">
        <f t="shared" si="18"/>
        <v>1.5913978494623655</v>
      </c>
      <c r="G414">
        <f t="shared" si="19"/>
        <v>148</v>
      </c>
      <c r="H414">
        <f t="shared" si="20"/>
        <v>1.5913978494623655</v>
      </c>
    </row>
    <row r="415" spans="2:8">
      <c r="B415">
        <v>46</v>
      </c>
      <c r="C415">
        <v>1</v>
      </c>
      <c r="D415">
        <v>73</v>
      </c>
      <c r="F415">
        <f t="shared" si="18"/>
        <v>1.5869565217391304</v>
      </c>
      <c r="G415">
        <f t="shared" si="19"/>
        <v>73</v>
      </c>
      <c r="H415">
        <f t="shared" si="20"/>
        <v>1.5869565217391304</v>
      </c>
    </row>
    <row r="416" spans="2:8">
      <c r="B416">
        <v>65</v>
      </c>
      <c r="C416">
        <v>1</v>
      </c>
      <c r="D416">
        <v>103</v>
      </c>
      <c r="F416">
        <f t="shared" si="18"/>
        <v>1.5846153846153845</v>
      </c>
      <c r="G416">
        <f t="shared" si="19"/>
        <v>103</v>
      </c>
      <c r="H416">
        <f t="shared" si="20"/>
        <v>1.5846153846153845</v>
      </c>
    </row>
    <row r="417" spans="2:8">
      <c r="B417">
        <v>50</v>
      </c>
      <c r="C417">
        <v>1</v>
      </c>
      <c r="D417">
        <v>79</v>
      </c>
      <c r="F417">
        <f t="shared" si="18"/>
        <v>1.58</v>
      </c>
      <c r="G417">
        <f t="shared" si="19"/>
        <v>79</v>
      </c>
      <c r="H417">
        <f t="shared" si="20"/>
        <v>1.58</v>
      </c>
    </row>
    <row r="418" spans="2:8">
      <c r="B418">
        <v>50</v>
      </c>
      <c r="C418">
        <v>1</v>
      </c>
      <c r="D418">
        <v>79</v>
      </c>
      <c r="F418">
        <f t="shared" si="18"/>
        <v>1.58</v>
      </c>
      <c r="G418">
        <f t="shared" si="19"/>
        <v>79</v>
      </c>
      <c r="H418">
        <f t="shared" si="20"/>
        <v>1.58</v>
      </c>
    </row>
    <row r="419" spans="2:8">
      <c r="B419">
        <v>57</v>
      </c>
      <c r="C419">
        <v>1</v>
      </c>
      <c r="D419">
        <v>90</v>
      </c>
      <c r="F419">
        <f t="shared" si="18"/>
        <v>1.5789473684210527</v>
      </c>
      <c r="G419">
        <f t="shared" si="19"/>
        <v>90</v>
      </c>
      <c r="H419">
        <f t="shared" si="20"/>
        <v>1.5789473684210527</v>
      </c>
    </row>
    <row r="420" spans="2:8">
      <c r="B420">
        <v>45</v>
      </c>
      <c r="C420">
        <v>1</v>
      </c>
      <c r="D420">
        <v>71</v>
      </c>
      <c r="F420">
        <f t="shared" si="18"/>
        <v>1.5777777777777777</v>
      </c>
      <c r="G420">
        <f t="shared" si="19"/>
        <v>71</v>
      </c>
      <c r="H420">
        <f t="shared" si="20"/>
        <v>1.5777777777777777</v>
      </c>
    </row>
    <row r="421" spans="2:8">
      <c r="B421">
        <v>45</v>
      </c>
      <c r="C421">
        <v>1</v>
      </c>
      <c r="D421">
        <v>71</v>
      </c>
      <c r="F421">
        <f t="shared" si="18"/>
        <v>1.5777777777777777</v>
      </c>
      <c r="G421">
        <f t="shared" si="19"/>
        <v>71</v>
      </c>
      <c r="H421">
        <f t="shared" si="20"/>
        <v>1.5777777777777777</v>
      </c>
    </row>
    <row r="422" spans="2:8">
      <c r="B422">
        <v>54</v>
      </c>
      <c r="C422">
        <v>1</v>
      </c>
      <c r="D422">
        <v>85</v>
      </c>
      <c r="F422">
        <f t="shared" si="18"/>
        <v>1.5740740740740742</v>
      </c>
      <c r="G422">
        <f t="shared" si="19"/>
        <v>85</v>
      </c>
      <c r="H422">
        <f t="shared" si="20"/>
        <v>1.5740740740740742</v>
      </c>
    </row>
    <row r="423" spans="2:8">
      <c r="B423">
        <v>56</v>
      </c>
      <c r="C423">
        <v>1</v>
      </c>
      <c r="D423">
        <v>88</v>
      </c>
      <c r="F423">
        <f t="shared" si="18"/>
        <v>1.5714285714285714</v>
      </c>
      <c r="G423">
        <f t="shared" si="19"/>
        <v>88</v>
      </c>
      <c r="H423">
        <f t="shared" si="20"/>
        <v>1.5714285714285714</v>
      </c>
    </row>
    <row r="424" spans="2:8">
      <c r="B424">
        <v>56</v>
      </c>
      <c r="C424">
        <v>1</v>
      </c>
      <c r="D424">
        <v>88</v>
      </c>
      <c r="F424">
        <f t="shared" si="18"/>
        <v>1.5714285714285714</v>
      </c>
      <c r="G424">
        <f t="shared" si="19"/>
        <v>88</v>
      </c>
      <c r="H424">
        <f t="shared" si="20"/>
        <v>1.5714285714285714</v>
      </c>
    </row>
    <row r="425" spans="2:8">
      <c r="B425">
        <v>143</v>
      </c>
      <c r="C425">
        <v>1</v>
      </c>
      <c r="D425">
        <v>224</v>
      </c>
      <c r="F425">
        <f t="shared" si="18"/>
        <v>1.5664335664335665</v>
      </c>
      <c r="G425">
        <f t="shared" si="19"/>
        <v>224</v>
      </c>
      <c r="H425">
        <f t="shared" si="20"/>
        <v>1.5664335664335665</v>
      </c>
    </row>
    <row r="426" spans="2:8">
      <c r="B426">
        <v>23</v>
      </c>
      <c r="C426">
        <v>1</v>
      </c>
      <c r="D426">
        <v>36</v>
      </c>
      <c r="F426">
        <f t="shared" si="18"/>
        <v>1.5652173913043479</v>
      </c>
      <c r="G426">
        <f t="shared" si="19"/>
        <v>36</v>
      </c>
      <c r="H426">
        <f t="shared" si="20"/>
        <v>1.5652173913043479</v>
      </c>
    </row>
    <row r="427" spans="2:8">
      <c r="B427">
        <v>55</v>
      </c>
      <c r="C427">
        <v>1</v>
      </c>
      <c r="D427">
        <v>86</v>
      </c>
      <c r="F427">
        <f t="shared" si="18"/>
        <v>1.5636363636363637</v>
      </c>
      <c r="G427">
        <f t="shared" si="19"/>
        <v>86</v>
      </c>
      <c r="H427">
        <f t="shared" si="20"/>
        <v>1.5636363636363637</v>
      </c>
    </row>
    <row r="428" spans="2:8">
      <c r="B428">
        <v>25</v>
      </c>
      <c r="C428">
        <v>1</v>
      </c>
      <c r="D428">
        <v>39</v>
      </c>
      <c r="F428">
        <f t="shared" si="18"/>
        <v>1.56</v>
      </c>
      <c r="G428">
        <f t="shared" si="19"/>
        <v>39</v>
      </c>
      <c r="H428">
        <f t="shared" si="20"/>
        <v>1.56</v>
      </c>
    </row>
    <row r="429" spans="2:8">
      <c r="B429">
        <v>84</v>
      </c>
      <c r="C429">
        <v>1</v>
      </c>
      <c r="D429">
        <v>131</v>
      </c>
      <c r="F429">
        <f t="shared" si="18"/>
        <v>1.5595238095238095</v>
      </c>
      <c r="G429">
        <f t="shared" si="19"/>
        <v>131</v>
      </c>
      <c r="H429">
        <f t="shared" si="20"/>
        <v>1.5595238095238095</v>
      </c>
    </row>
    <row r="430" spans="2:8">
      <c r="B430">
        <v>59</v>
      </c>
      <c r="C430">
        <v>1</v>
      </c>
      <c r="D430">
        <v>92</v>
      </c>
      <c r="F430">
        <f t="shared" si="18"/>
        <v>1.5593220338983051</v>
      </c>
      <c r="G430">
        <f t="shared" si="19"/>
        <v>92</v>
      </c>
      <c r="H430">
        <f t="shared" si="20"/>
        <v>1.5593220338983051</v>
      </c>
    </row>
    <row r="431" spans="2:8">
      <c r="B431">
        <v>54</v>
      </c>
      <c r="C431">
        <v>1</v>
      </c>
      <c r="D431">
        <v>84</v>
      </c>
      <c r="F431">
        <f t="shared" si="18"/>
        <v>1.5555555555555556</v>
      </c>
      <c r="G431">
        <f t="shared" si="19"/>
        <v>84</v>
      </c>
      <c r="H431">
        <f t="shared" si="20"/>
        <v>1.5555555555555556</v>
      </c>
    </row>
    <row r="432" spans="2:8">
      <c r="B432">
        <v>27</v>
      </c>
      <c r="C432">
        <v>1</v>
      </c>
      <c r="D432">
        <v>42</v>
      </c>
      <c r="F432">
        <f t="shared" si="18"/>
        <v>1.5555555555555556</v>
      </c>
      <c r="G432">
        <f t="shared" si="19"/>
        <v>42</v>
      </c>
      <c r="H432">
        <f t="shared" si="20"/>
        <v>1.5555555555555556</v>
      </c>
    </row>
    <row r="433" spans="2:8">
      <c r="B433">
        <v>58</v>
      </c>
      <c r="C433">
        <v>1</v>
      </c>
      <c r="D433">
        <v>90</v>
      </c>
      <c r="F433">
        <f t="shared" si="18"/>
        <v>1.5517241379310345</v>
      </c>
      <c r="G433">
        <f t="shared" si="19"/>
        <v>90</v>
      </c>
      <c r="H433">
        <f t="shared" si="20"/>
        <v>1.5517241379310345</v>
      </c>
    </row>
    <row r="434" spans="2:8">
      <c r="B434">
        <v>185</v>
      </c>
      <c r="C434">
        <v>1</v>
      </c>
      <c r="D434">
        <v>287</v>
      </c>
      <c r="F434">
        <f t="shared" si="18"/>
        <v>1.5513513513513513</v>
      </c>
      <c r="G434">
        <f t="shared" si="19"/>
        <v>287</v>
      </c>
      <c r="H434">
        <f t="shared" si="20"/>
        <v>1.5513513513513513</v>
      </c>
    </row>
    <row r="435" spans="2:8">
      <c r="B435">
        <v>49</v>
      </c>
      <c r="C435">
        <v>1</v>
      </c>
      <c r="D435">
        <v>76</v>
      </c>
      <c r="F435">
        <f t="shared" si="18"/>
        <v>1.5510204081632653</v>
      </c>
      <c r="G435">
        <f t="shared" si="19"/>
        <v>76</v>
      </c>
      <c r="H435">
        <f t="shared" si="20"/>
        <v>1.5510204081632653</v>
      </c>
    </row>
    <row r="436" spans="2:8">
      <c r="B436">
        <v>42</v>
      </c>
      <c r="C436">
        <v>1</v>
      </c>
      <c r="D436">
        <v>65</v>
      </c>
      <c r="F436">
        <f t="shared" si="18"/>
        <v>1.5476190476190477</v>
      </c>
      <c r="G436">
        <f t="shared" si="19"/>
        <v>65</v>
      </c>
      <c r="H436">
        <f t="shared" si="20"/>
        <v>1.5476190476190477</v>
      </c>
    </row>
    <row r="437" spans="2:8">
      <c r="B437">
        <v>46</v>
      </c>
      <c r="C437">
        <v>1</v>
      </c>
      <c r="D437">
        <v>71</v>
      </c>
      <c r="F437">
        <f t="shared" si="18"/>
        <v>1.5434782608695652</v>
      </c>
      <c r="G437">
        <f t="shared" si="19"/>
        <v>71</v>
      </c>
      <c r="H437">
        <f t="shared" si="20"/>
        <v>1.5434782608695652</v>
      </c>
    </row>
    <row r="438" spans="2:8">
      <c r="B438">
        <v>46</v>
      </c>
      <c r="C438">
        <v>1</v>
      </c>
      <c r="D438">
        <v>71</v>
      </c>
      <c r="F438">
        <f t="shared" si="18"/>
        <v>1.5434782608695652</v>
      </c>
      <c r="G438">
        <f t="shared" si="19"/>
        <v>71</v>
      </c>
      <c r="H438">
        <f t="shared" si="20"/>
        <v>1.5434782608695652</v>
      </c>
    </row>
    <row r="439" spans="2:8">
      <c r="B439">
        <v>26</v>
      </c>
      <c r="C439">
        <v>1</v>
      </c>
      <c r="D439">
        <v>40</v>
      </c>
      <c r="F439">
        <f t="shared" si="18"/>
        <v>1.5384615384615385</v>
      </c>
      <c r="G439">
        <f t="shared" si="19"/>
        <v>40</v>
      </c>
      <c r="H439">
        <f t="shared" si="20"/>
        <v>1.5384615384615385</v>
      </c>
    </row>
    <row r="440" spans="2:8">
      <c r="B440">
        <v>47</v>
      </c>
      <c r="C440">
        <v>1</v>
      </c>
      <c r="D440">
        <v>72</v>
      </c>
      <c r="F440">
        <f t="shared" si="18"/>
        <v>1.5319148936170213</v>
      </c>
      <c r="G440">
        <f t="shared" si="19"/>
        <v>72</v>
      </c>
      <c r="H440">
        <f t="shared" si="20"/>
        <v>1.5319148936170213</v>
      </c>
    </row>
    <row r="441" spans="2:8">
      <c r="B441">
        <v>32</v>
      </c>
      <c r="C441">
        <v>1</v>
      </c>
      <c r="D441">
        <v>49</v>
      </c>
      <c r="F441">
        <f t="shared" si="18"/>
        <v>1.53125</v>
      </c>
      <c r="G441">
        <f t="shared" si="19"/>
        <v>49</v>
      </c>
      <c r="H441">
        <f t="shared" si="20"/>
        <v>1.53125</v>
      </c>
    </row>
    <row r="442" spans="2:8">
      <c r="B442">
        <v>42</v>
      </c>
      <c r="C442">
        <v>1</v>
      </c>
      <c r="D442">
        <v>64</v>
      </c>
      <c r="F442">
        <f t="shared" si="18"/>
        <v>1.5238095238095237</v>
      </c>
      <c r="G442">
        <f t="shared" si="19"/>
        <v>64</v>
      </c>
      <c r="H442">
        <f t="shared" si="20"/>
        <v>1.5238095238095237</v>
      </c>
    </row>
    <row r="443" spans="2:8">
      <c r="B443">
        <v>48</v>
      </c>
      <c r="C443">
        <v>1</v>
      </c>
      <c r="D443">
        <v>73</v>
      </c>
      <c r="F443">
        <f t="shared" si="18"/>
        <v>1.5208333333333333</v>
      </c>
      <c r="G443">
        <f t="shared" si="19"/>
        <v>73</v>
      </c>
      <c r="H443">
        <f t="shared" si="20"/>
        <v>1.5208333333333333</v>
      </c>
    </row>
    <row r="444" spans="2:8">
      <c r="B444">
        <v>43</v>
      </c>
      <c r="C444">
        <v>1</v>
      </c>
      <c r="D444">
        <v>65</v>
      </c>
      <c r="F444">
        <f t="shared" si="18"/>
        <v>1.5116279069767442</v>
      </c>
      <c r="G444">
        <f t="shared" si="19"/>
        <v>65</v>
      </c>
      <c r="H444">
        <f t="shared" si="20"/>
        <v>1.5116279069767442</v>
      </c>
    </row>
    <row r="445" spans="2:8">
      <c r="B445">
        <v>49</v>
      </c>
      <c r="C445">
        <v>1</v>
      </c>
      <c r="D445">
        <v>74</v>
      </c>
      <c r="F445">
        <f t="shared" si="18"/>
        <v>1.510204081632653</v>
      </c>
      <c r="G445">
        <f t="shared" si="19"/>
        <v>74</v>
      </c>
      <c r="H445">
        <f t="shared" si="20"/>
        <v>1.510204081632653</v>
      </c>
    </row>
    <row r="446" spans="2:8">
      <c r="B446">
        <v>51</v>
      </c>
      <c r="C446">
        <v>1</v>
      </c>
      <c r="D446">
        <v>77</v>
      </c>
      <c r="F446">
        <f t="shared" si="18"/>
        <v>1.5098039215686274</v>
      </c>
      <c r="G446">
        <f t="shared" si="19"/>
        <v>77</v>
      </c>
      <c r="H446">
        <f t="shared" si="20"/>
        <v>1.5098039215686274</v>
      </c>
    </row>
    <row r="447" spans="2:8">
      <c r="B447">
        <v>65</v>
      </c>
      <c r="C447">
        <v>1</v>
      </c>
      <c r="D447">
        <v>98</v>
      </c>
      <c r="F447">
        <f t="shared" si="18"/>
        <v>1.5076923076923077</v>
      </c>
      <c r="G447">
        <f t="shared" si="19"/>
        <v>98</v>
      </c>
      <c r="H447">
        <f t="shared" si="20"/>
        <v>1.5076923076923077</v>
      </c>
    </row>
    <row r="448" spans="2:8">
      <c r="B448">
        <v>69</v>
      </c>
      <c r="C448">
        <v>1</v>
      </c>
      <c r="D448">
        <v>104</v>
      </c>
      <c r="F448">
        <f t="shared" si="18"/>
        <v>1.5072463768115942</v>
      </c>
      <c r="G448">
        <f t="shared" si="19"/>
        <v>104</v>
      </c>
      <c r="H448">
        <f t="shared" si="20"/>
        <v>1.5072463768115942</v>
      </c>
    </row>
    <row r="449" spans="2:8">
      <c r="B449">
        <v>118</v>
      </c>
      <c r="C449">
        <v>2</v>
      </c>
      <c r="D449">
        <v>355</v>
      </c>
      <c r="F449">
        <f t="shared" si="18"/>
        <v>3.0084745762711864</v>
      </c>
      <c r="G449">
        <f t="shared" si="19"/>
        <v>177.5</v>
      </c>
      <c r="H449">
        <f t="shared" si="20"/>
        <v>1.5042372881355932</v>
      </c>
    </row>
    <row r="450" spans="2:8">
      <c r="B450">
        <v>56</v>
      </c>
      <c r="C450">
        <v>1</v>
      </c>
      <c r="D450">
        <v>84</v>
      </c>
      <c r="F450">
        <f t="shared" si="18"/>
        <v>1.5</v>
      </c>
      <c r="G450">
        <f t="shared" si="19"/>
        <v>84</v>
      </c>
      <c r="H450">
        <f t="shared" si="20"/>
        <v>1.5</v>
      </c>
    </row>
    <row r="451" spans="2:8">
      <c r="B451">
        <v>50</v>
      </c>
      <c r="C451">
        <v>1</v>
      </c>
      <c r="D451">
        <v>75</v>
      </c>
      <c r="F451">
        <f t="shared" si="18"/>
        <v>1.5</v>
      </c>
      <c r="G451">
        <f t="shared" si="19"/>
        <v>75</v>
      </c>
      <c r="H451">
        <f t="shared" si="20"/>
        <v>1.5</v>
      </c>
    </row>
    <row r="452" spans="2:8">
      <c r="B452">
        <v>51</v>
      </c>
      <c r="C452">
        <v>1</v>
      </c>
      <c r="D452">
        <v>76</v>
      </c>
      <c r="F452">
        <f t="shared" si="18"/>
        <v>1.4901960784313726</v>
      </c>
      <c r="G452">
        <f t="shared" si="19"/>
        <v>76</v>
      </c>
      <c r="H452">
        <f t="shared" si="20"/>
        <v>1.4901960784313726</v>
      </c>
    </row>
    <row r="453" spans="2:8">
      <c r="B453">
        <v>37</v>
      </c>
      <c r="C453">
        <v>2</v>
      </c>
      <c r="D453">
        <v>110</v>
      </c>
      <c r="F453">
        <f t="shared" si="18"/>
        <v>2.9729729729729728</v>
      </c>
      <c r="G453">
        <f t="shared" si="19"/>
        <v>55</v>
      </c>
      <c r="H453">
        <f t="shared" si="20"/>
        <v>1.4864864864864864</v>
      </c>
    </row>
    <row r="454" spans="2:8">
      <c r="B454">
        <v>64</v>
      </c>
      <c r="C454">
        <v>1</v>
      </c>
      <c r="D454">
        <v>95</v>
      </c>
      <c r="F454">
        <f t="shared" ref="F454:F517" si="21">D454/B454</f>
        <v>1.484375</v>
      </c>
      <c r="G454">
        <f t="shared" ref="G454:G517" si="22">IF(C454&gt;0,D454/C454,"")</f>
        <v>95</v>
      </c>
      <c r="H454">
        <f t="shared" ref="H454:H517" si="23">IF(AND(C454&gt;0,B454&gt;0),D454/(C454*B454),"")</f>
        <v>1.484375</v>
      </c>
    </row>
    <row r="455" spans="2:8">
      <c r="B455">
        <v>54</v>
      </c>
      <c r="C455">
        <v>1</v>
      </c>
      <c r="D455">
        <v>80</v>
      </c>
      <c r="F455">
        <f t="shared" si="21"/>
        <v>1.4814814814814814</v>
      </c>
      <c r="G455">
        <f t="shared" si="22"/>
        <v>80</v>
      </c>
      <c r="H455">
        <f t="shared" si="23"/>
        <v>1.4814814814814814</v>
      </c>
    </row>
    <row r="456" spans="2:8">
      <c r="B456">
        <v>50</v>
      </c>
      <c r="C456">
        <v>1</v>
      </c>
      <c r="D456">
        <v>74</v>
      </c>
      <c r="F456">
        <f t="shared" si="21"/>
        <v>1.48</v>
      </c>
      <c r="G456">
        <f t="shared" si="22"/>
        <v>74</v>
      </c>
      <c r="H456">
        <f t="shared" si="23"/>
        <v>1.48</v>
      </c>
    </row>
    <row r="457" spans="2:8">
      <c r="B457">
        <v>59</v>
      </c>
      <c r="C457">
        <v>1</v>
      </c>
      <c r="D457">
        <v>87</v>
      </c>
      <c r="F457">
        <f t="shared" si="21"/>
        <v>1.4745762711864407</v>
      </c>
      <c r="G457">
        <f t="shared" si="22"/>
        <v>87</v>
      </c>
      <c r="H457">
        <f t="shared" si="23"/>
        <v>1.4745762711864407</v>
      </c>
    </row>
    <row r="458" spans="2:8">
      <c r="B458">
        <v>55</v>
      </c>
      <c r="C458">
        <v>1</v>
      </c>
      <c r="D458">
        <v>81</v>
      </c>
      <c r="F458">
        <f t="shared" si="21"/>
        <v>1.4727272727272727</v>
      </c>
      <c r="G458">
        <f t="shared" si="22"/>
        <v>81</v>
      </c>
      <c r="H458">
        <f t="shared" si="23"/>
        <v>1.4727272727272727</v>
      </c>
    </row>
    <row r="459" spans="2:8">
      <c r="B459">
        <v>49</v>
      </c>
      <c r="C459">
        <v>1</v>
      </c>
      <c r="D459">
        <v>72</v>
      </c>
      <c r="F459">
        <f t="shared" si="21"/>
        <v>1.4693877551020409</v>
      </c>
      <c r="G459">
        <f t="shared" si="22"/>
        <v>72</v>
      </c>
      <c r="H459">
        <f t="shared" si="23"/>
        <v>1.4693877551020409</v>
      </c>
    </row>
    <row r="460" spans="2:8">
      <c r="B460">
        <v>60</v>
      </c>
      <c r="C460">
        <v>1</v>
      </c>
      <c r="D460">
        <v>88</v>
      </c>
      <c r="F460">
        <f t="shared" si="21"/>
        <v>1.4666666666666666</v>
      </c>
      <c r="G460">
        <f t="shared" si="22"/>
        <v>88</v>
      </c>
      <c r="H460">
        <f t="shared" si="23"/>
        <v>1.4666666666666666</v>
      </c>
    </row>
    <row r="461" spans="2:8">
      <c r="B461">
        <v>41</v>
      </c>
      <c r="C461">
        <v>1</v>
      </c>
      <c r="D461">
        <v>60</v>
      </c>
      <c r="F461">
        <f t="shared" si="21"/>
        <v>1.4634146341463414</v>
      </c>
      <c r="G461">
        <f t="shared" si="22"/>
        <v>60</v>
      </c>
      <c r="H461">
        <f t="shared" si="23"/>
        <v>1.4634146341463414</v>
      </c>
    </row>
    <row r="462" spans="2:8">
      <c r="B462">
        <v>52</v>
      </c>
      <c r="C462">
        <v>1</v>
      </c>
      <c r="D462">
        <v>76</v>
      </c>
      <c r="F462">
        <f t="shared" si="21"/>
        <v>1.4615384615384615</v>
      </c>
      <c r="G462">
        <f t="shared" si="22"/>
        <v>76</v>
      </c>
      <c r="H462">
        <f t="shared" si="23"/>
        <v>1.4615384615384615</v>
      </c>
    </row>
    <row r="463" spans="2:8">
      <c r="B463">
        <v>63</v>
      </c>
      <c r="C463">
        <v>1</v>
      </c>
      <c r="D463">
        <v>92</v>
      </c>
      <c r="F463">
        <f t="shared" si="21"/>
        <v>1.4603174603174602</v>
      </c>
      <c r="G463">
        <f t="shared" si="22"/>
        <v>92</v>
      </c>
      <c r="H463">
        <f t="shared" si="23"/>
        <v>1.4603174603174602</v>
      </c>
    </row>
    <row r="464" spans="2:8">
      <c r="B464">
        <v>68</v>
      </c>
      <c r="C464">
        <v>1</v>
      </c>
      <c r="D464">
        <v>99</v>
      </c>
      <c r="F464">
        <f t="shared" si="21"/>
        <v>1.4558823529411764</v>
      </c>
      <c r="G464">
        <f t="shared" si="22"/>
        <v>99</v>
      </c>
      <c r="H464">
        <f t="shared" si="23"/>
        <v>1.4558823529411764</v>
      </c>
    </row>
    <row r="465" spans="2:8">
      <c r="B465">
        <v>73</v>
      </c>
      <c r="C465">
        <v>1</v>
      </c>
      <c r="D465">
        <v>106</v>
      </c>
      <c r="F465">
        <f t="shared" si="21"/>
        <v>1.452054794520548</v>
      </c>
      <c r="G465">
        <f t="shared" si="22"/>
        <v>106</v>
      </c>
      <c r="H465">
        <f t="shared" si="23"/>
        <v>1.452054794520548</v>
      </c>
    </row>
    <row r="466" spans="2:8">
      <c r="B466">
        <v>62</v>
      </c>
      <c r="C466">
        <v>1</v>
      </c>
      <c r="D466">
        <v>90</v>
      </c>
      <c r="F466">
        <f t="shared" si="21"/>
        <v>1.4516129032258065</v>
      </c>
      <c r="G466">
        <f t="shared" si="22"/>
        <v>90</v>
      </c>
      <c r="H466">
        <f t="shared" si="23"/>
        <v>1.4516129032258065</v>
      </c>
    </row>
    <row r="467" spans="2:8">
      <c r="B467">
        <v>132</v>
      </c>
      <c r="C467">
        <v>2</v>
      </c>
      <c r="D467">
        <v>380</v>
      </c>
      <c r="F467">
        <f t="shared" si="21"/>
        <v>2.8787878787878789</v>
      </c>
      <c r="G467">
        <f t="shared" si="22"/>
        <v>190</v>
      </c>
      <c r="H467">
        <f t="shared" si="23"/>
        <v>1.4393939393939394</v>
      </c>
    </row>
    <row r="468" spans="2:8">
      <c r="B468">
        <v>64</v>
      </c>
      <c r="C468">
        <v>1</v>
      </c>
      <c r="D468">
        <v>92</v>
      </c>
      <c r="F468">
        <f t="shared" si="21"/>
        <v>1.4375</v>
      </c>
      <c r="G468">
        <f t="shared" si="22"/>
        <v>92</v>
      </c>
      <c r="H468">
        <f t="shared" si="23"/>
        <v>1.4375</v>
      </c>
    </row>
    <row r="469" spans="2:8">
      <c r="B469">
        <v>48</v>
      </c>
      <c r="C469">
        <v>1</v>
      </c>
      <c r="D469">
        <v>69</v>
      </c>
      <c r="F469">
        <f t="shared" si="21"/>
        <v>1.4375</v>
      </c>
      <c r="G469">
        <f t="shared" si="22"/>
        <v>69</v>
      </c>
      <c r="H469">
        <f t="shared" si="23"/>
        <v>1.4375</v>
      </c>
    </row>
    <row r="470" spans="2:8">
      <c r="B470">
        <v>32</v>
      </c>
      <c r="C470">
        <v>1</v>
      </c>
      <c r="D470">
        <v>46</v>
      </c>
      <c r="F470">
        <f t="shared" si="21"/>
        <v>1.4375</v>
      </c>
      <c r="G470">
        <f t="shared" si="22"/>
        <v>46</v>
      </c>
      <c r="H470">
        <f t="shared" si="23"/>
        <v>1.4375</v>
      </c>
    </row>
    <row r="471" spans="2:8">
      <c r="B471">
        <v>62</v>
      </c>
      <c r="C471">
        <v>1</v>
      </c>
      <c r="D471">
        <v>89</v>
      </c>
      <c r="F471">
        <f t="shared" si="21"/>
        <v>1.435483870967742</v>
      </c>
      <c r="G471">
        <f t="shared" si="22"/>
        <v>89</v>
      </c>
      <c r="H471">
        <f t="shared" si="23"/>
        <v>1.435483870967742</v>
      </c>
    </row>
    <row r="472" spans="2:8">
      <c r="B472">
        <v>60</v>
      </c>
      <c r="C472">
        <v>1</v>
      </c>
      <c r="D472">
        <v>86</v>
      </c>
      <c r="F472">
        <f t="shared" si="21"/>
        <v>1.4333333333333333</v>
      </c>
      <c r="G472">
        <f t="shared" si="22"/>
        <v>86</v>
      </c>
      <c r="H472">
        <f t="shared" si="23"/>
        <v>1.4333333333333333</v>
      </c>
    </row>
    <row r="473" spans="2:8">
      <c r="B473">
        <v>155</v>
      </c>
      <c r="C473">
        <v>1</v>
      </c>
      <c r="D473">
        <v>222</v>
      </c>
      <c r="F473">
        <f t="shared" si="21"/>
        <v>1.4322580645161291</v>
      </c>
      <c r="G473">
        <f t="shared" si="22"/>
        <v>222</v>
      </c>
      <c r="H473">
        <f t="shared" si="23"/>
        <v>1.4322580645161291</v>
      </c>
    </row>
    <row r="474" spans="2:8">
      <c r="B474">
        <v>58</v>
      </c>
      <c r="C474">
        <v>1</v>
      </c>
      <c r="D474">
        <v>83</v>
      </c>
      <c r="F474">
        <f t="shared" si="21"/>
        <v>1.4310344827586208</v>
      </c>
      <c r="G474">
        <f t="shared" si="22"/>
        <v>83</v>
      </c>
      <c r="H474">
        <f t="shared" si="23"/>
        <v>1.4310344827586208</v>
      </c>
    </row>
    <row r="475" spans="2:8">
      <c r="B475">
        <v>87</v>
      </c>
      <c r="C475">
        <v>1</v>
      </c>
      <c r="D475">
        <v>124</v>
      </c>
      <c r="F475">
        <f t="shared" si="21"/>
        <v>1.4252873563218391</v>
      </c>
      <c r="G475">
        <f t="shared" si="22"/>
        <v>124</v>
      </c>
      <c r="H475">
        <f t="shared" si="23"/>
        <v>1.4252873563218391</v>
      </c>
    </row>
    <row r="476" spans="2:8">
      <c r="B476">
        <v>59</v>
      </c>
      <c r="C476">
        <v>1</v>
      </c>
      <c r="D476">
        <v>84</v>
      </c>
      <c r="F476">
        <f t="shared" si="21"/>
        <v>1.423728813559322</v>
      </c>
      <c r="G476">
        <f t="shared" si="22"/>
        <v>84</v>
      </c>
      <c r="H476">
        <f t="shared" si="23"/>
        <v>1.423728813559322</v>
      </c>
    </row>
    <row r="477" spans="2:8">
      <c r="B477">
        <v>64</v>
      </c>
      <c r="C477">
        <v>1</v>
      </c>
      <c r="D477">
        <v>91</v>
      </c>
      <c r="F477">
        <f t="shared" si="21"/>
        <v>1.421875</v>
      </c>
      <c r="G477">
        <f t="shared" si="22"/>
        <v>91</v>
      </c>
      <c r="H477">
        <f t="shared" si="23"/>
        <v>1.421875</v>
      </c>
    </row>
    <row r="478" spans="2:8">
      <c r="B478">
        <v>38</v>
      </c>
      <c r="C478">
        <v>1</v>
      </c>
      <c r="D478">
        <v>54</v>
      </c>
      <c r="F478">
        <f t="shared" si="21"/>
        <v>1.4210526315789473</v>
      </c>
      <c r="G478">
        <f t="shared" si="22"/>
        <v>54</v>
      </c>
      <c r="H478">
        <f t="shared" si="23"/>
        <v>1.4210526315789473</v>
      </c>
    </row>
    <row r="479" spans="2:8">
      <c r="B479">
        <v>176</v>
      </c>
      <c r="C479">
        <v>3</v>
      </c>
      <c r="D479">
        <v>745</v>
      </c>
      <c r="F479">
        <f t="shared" si="21"/>
        <v>4.2329545454545459</v>
      </c>
      <c r="G479">
        <f t="shared" si="22"/>
        <v>248.33333333333334</v>
      </c>
      <c r="H479">
        <f t="shared" si="23"/>
        <v>1.4109848484848484</v>
      </c>
    </row>
    <row r="480" spans="2:8">
      <c r="B480">
        <v>39</v>
      </c>
      <c r="C480">
        <v>1</v>
      </c>
      <c r="D480">
        <v>55</v>
      </c>
      <c r="F480">
        <f t="shared" si="21"/>
        <v>1.4102564102564104</v>
      </c>
      <c r="G480">
        <f t="shared" si="22"/>
        <v>55</v>
      </c>
      <c r="H480">
        <f t="shared" si="23"/>
        <v>1.4102564102564104</v>
      </c>
    </row>
    <row r="481" spans="2:8">
      <c r="B481">
        <v>49</v>
      </c>
      <c r="C481">
        <v>1</v>
      </c>
      <c r="D481">
        <v>69</v>
      </c>
      <c r="F481">
        <f t="shared" si="21"/>
        <v>1.4081632653061225</v>
      </c>
      <c r="G481">
        <f t="shared" si="22"/>
        <v>69</v>
      </c>
      <c r="H481">
        <f t="shared" si="23"/>
        <v>1.4081632653061225</v>
      </c>
    </row>
    <row r="482" spans="2:8">
      <c r="B482">
        <v>64</v>
      </c>
      <c r="C482">
        <v>1</v>
      </c>
      <c r="D482">
        <v>90</v>
      </c>
      <c r="F482">
        <f t="shared" si="21"/>
        <v>1.40625</v>
      </c>
      <c r="G482">
        <f t="shared" si="22"/>
        <v>90</v>
      </c>
      <c r="H482">
        <f t="shared" si="23"/>
        <v>1.40625</v>
      </c>
    </row>
    <row r="483" spans="2:8">
      <c r="B483">
        <v>101</v>
      </c>
      <c r="C483">
        <v>1</v>
      </c>
      <c r="D483">
        <v>142</v>
      </c>
      <c r="F483">
        <f t="shared" si="21"/>
        <v>1.4059405940594059</v>
      </c>
      <c r="G483">
        <f t="shared" si="22"/>
        <v>142</v>
      </c>
      <c r="H483">
        <f t="shared" si="23"/>
        <v>1.4059405940594059</v>
      </c>
    </row>
    <row r="484" spans="2:8">
      <c r="B484">
        <v>157</v>
      </c>
      <c r="C484">
        <v>4</v>
      </c>
      <c r="D484">
        <v>882</v>
      </c>
      <c r="F484">
        <f t="shared" si="21"/>
        <v>5.6178343949044587</v>
      </c>
      <c r="G484">
        <f t="shared" si="22"/>
        <v>220.5</v>
      </c>
      <c r="H484">
        <f t="shared" si="23"/>
        <v>1.4044585987261147</v>
      </c>
    </row>
    <row r="485" spans="2:8">
      <c r="B485">
        <v>62</v>
      </c>
      <c r="C485">
        <v>1</v>
      </c>
      <c r="D485">
        <v>87</v>
      </c>
      <c r="F485">
        <f t="shared" si="21"/>
        <v>1.403225806451613</v>
      </c>
      <c r="G485">
        <f t="shared" si="22"/>
        <v>87</v>
      </c>
      <c r="H485">
        <f t="shared" si="23"/>
        <v>1.403225806451613</v>
      </c>
    </row>
    <row r="486" spans="2:8">
      <c r="B486">
        <v>62</v>
      </c>
      <c r="C486">
        <v>1</v>
      </c>
      <c r="D486">
        <v>87</v>
      </c>
      <c r="F486">
        <f t="shared" si="21"/>
        <v>1.403225806451613</v>
      </c>
      <c r="G486">
        <f t="shared" si="22"/>
        <v>87</v>
      </c>
      <c r="H486">
        <f t="shared" si="23"/>
        <v>1.403225806451613</v>
      </c>
    </row>
    <row r="487" spans="2:8">
      <c r="B487">
        <v>35</v>
      </c>
      <c r="C487">
        <v>1</v>
      </c>
      <c r="D487">
        <v>49</v>
      </c>
      <c r="F487">
        <f t="shared" si="21"/>
        <v>1.4</v>
      </c>
      <c r="G487">
        <f t="shared" si="22"/>
        <v>49</v>
      </c>
      <c r="H487">
        <f t="shared" si="23"/>
        <v>1.4</v>
      </c>
    </row>
    <row r="488" spans="2:8">
      <c r="B488">
        <v>35</v>
      </c>
      <c r="C488">
        <v>1</v>
      </c>
      <c r="D488">
        <v>49</v>
      </c>
      <c r="F488">
        <f t="shared" si="21"/>
        <v>1.4</v>
      </c>
      <c r="G488">
        <f t="shared" si="22"/>
        <v>49</v>
      </c>
      <c r="H488">
        <f t="shared" si="23"/>
        <v>1.4</v>
      </c>
    </row>
    <row r="489" spans="2:8">
      <c r="B489">
        <v>35</v>
      </c>
      <c r="C489">
        <v>1</v>
      </c>
      <c r="D489">
        <v>49</v>
      </c>
      <c r="F489">
        <f t="shared" si="21"/>
        <v>1.4</v>
      </c>
      <c r="G489">
        <f t="shared" si="22"/>
        <v>49</v>
      </c>
      <c r="H489">
        <f t="shared" si="23"/>
        <v>1.4</v>
      </c>
    </row>
    <row r="490" spans="2:8">
      <c r="B490">
        <v>174</v>
      </c>
      <c r="C490">
        <v>1</v>
      </c>
      <c r="D490">
        <v>243</v>
      </c>
      <c r="F490">
        <f t="shared" si="21"/>
        <v>1.396551724137931</v>
      </c>
      <c r="G490">
        <f t="shared" si="22"/>
        <v>243</v>
      </c>
      <c r="H490">
        <f t="shared" si="23"/>
        <v>1.396551724137931</v>
      </c>
    </row>
    <row r="491" spans="2:8">
      <c r="B491">
        <v>175</v>
      </c>
      <c r="C491">
        <v>4</v>
      </c>
      <c r="D491">
        <v>977</v>
      </c>
      <c r="F491">
        <f t="shared" si="21"/>
        <v>5.5828571428571427</v>
      </c>
      <c r="G491">
        <f t="shared" si="22"/>
        <v>244.25</v>
      </c>
      <c r="H491">
        <f t="shared" si="23"/>
        <v>1.3957142857142857</v>
      </c>
    </row>
    <row r="492" spans="2:8">
      <c r="B492">
        <v>31</v>
      </c>
      <c r="C492">
        <v>1</v>
      </c>
      <c r="D492">
        <v>43</v>
      </c>
      <c r="F492">
        <f t="shared" si="21"/>
        <v>1.3870967741935485</v>
      </c>
      <c r="G492">
        <f t="shared" si="22"/>
        <v>43</v>
      </c>
      <c r="H492">
        <f t="shared" si="23"/>
        <v>1.3870967741935485</v>
      </c>
    </row>
    <row r="493" spans="2:8">
      <c r="B493">
        <v>34</v>
      </c>
      <c r="C493">
        <v>1</v>
      </c>
      <c r="D493">
        <v>47</v>
      </c>
      <c r="F493">
        <f t="shared" si="21"/>
        <v>1.3823529411764706</v>
      </c>
      <c r="G493">
        <f t="shared" si="22"/>
        <v>47</v>
      </c>
      <c r="H493">
        <f t="shared" si="23"/>
        <v>1.3823529411764706</v>
      </c>
    </row>
    <row r="494" spans="2:8">
      <c r="B494">
        <v>34</v>
      </c>
      <c r="C494">
        <v>1</v>
      </c>
      <c r="D494">
        <v>47</v>
      </c>
      <c r="F494">
        <f t="shared" si="21"/>
        <v>1.3823529411764706</v>
      </c>
      <c r="G494">
        <f t="shared" si="22"/>
        <v>47</v>
      </c>
      <c r="H494">
        <f t="shared" si="23"/>
        <v>1.3823529411764706</v>
      </c>
    </row>
    <row r="495" spans="2:8">
      <c r="B495">
        <v>76</v>
      </c>
      <c r="C495">
        <v>1</v>
      </c>
      <c r="D495">
        <v>105</v>
      </c>
      <c r="F495">
        <f t="shared" si="21"/>
        <v>1.381578947368421</v>
      </c>
      <c r="G495">
        <f t="shared" si="22"/>
        <v>105</v>
      </c>
      <c r="H495">
        <f t="shared" si="23"/>
        <v>1.381578947368421</v>
      </c>
    </row>
    <row r="496" spans="2:8">
      <c r="B496">
        <v>80</v>
      </c>
      <c r="C496">
        <v>1</v>
      </c>
      <c r="D496">
        <v>110</v>
      </c>
      <c r="F496">
        <f t="shared" si="21"/>
        <v>1.375</v>
      </c>
      <c r="G496">
        <f t="shared" si="22"/>
        <v>110</v>
      </c>
      <c r="H496">
        <f t="shared" si="23"/>
        <v>1.375</v>
      </c>
    </row>
    <row r="497" spans="2:8">
      <c r="B497">
        <v>362</v>
      </c>
      <c r="C497">
        <v>6</v>
      </c>
      <c r="D497">
        <v>2985</v>
      </c>
      <c r="E497" s="2"/>
      <c r="F497">
        <f t="shared" si="21"/>
        <v>8.2458563535911598</v>
      </c>
      <c r="G497">
        <f t="shared" si="22"/>
        <v>497.5</v>
      </c>
      <c r="H497">
        <f t="shared" si="23"/>
        <v>1.3743093922651934</v>
      </c>
    </row>
    <row r="498" spans="2:8">
      <c r="B498">
        <v>35</v>
      </c>
      <c r="C498">
        <v>1</v>
      </c>
      <c r="D498">
        <v>48</v>
      </c>
      <c r="F498">
        <f t="shared" si="21"/>
        <v>1.3714285714285714</v>
      </c>
      <c r="G498">
        <f t="shared" si="22"/>
        <v>48</v>
      </c>
      <c r="H498">
        <f t="shared" si="23"/>
        <v>1.3714285714285714</v>
      </c>
    </row>
    <row r="499" spans="2:8">
      <c r="B499">
        <v>144</v>
      </c>
      <c r="C499">
        <v>1</v>
      </c>
      <c r="D499">
        <v>197</v>
      </c>
      <c r="F499">
        <f t="shared" si="21"/>
        <v>1.3680555555555556</v>
      </c>
      <c r="G499">
        <f t="shared" si="22"/>
        <v>197</v>
      </c>
      <c r="H499">
        <f t="shared" si="23"/>
        <v>1.3680555555555556</v>
      </c>
    </row>
    <row r="500" spans="2:8">
      <c r="B500">
        <v>87</v>
      </c>
      <c r="C500">
        <v>1</v>
      </c>
      <c r="D500">
        <v>119</v>
      </c>
      <c r="F500">
        <f t="shared" si="21"/>
        <v>1.367816091954023</v>
      </c>
      <c r="G500">
        <f t="shared" si="22"/>
        <v>119</v>
      </c>
      <c r="H500">
        <f t="shared" si="23"/>
        <v>1.367816091954023</v>
      </c>
    </row>
    <row r="501" spans="2:8">
      <c r="B501">
        <v>30</v>
      </c>
      <c r="C501">
        <v>1</v>
      </c>
      <c r="D501">
        <v>41</v>
      </c>
      <c r="F501">
        <f t="shared" si="21"/>
        <v>1.3666666666666667</v>
      </c>
      <c r="G501">
        <f t="shared" si="22"/>
        <v>41</v>
      </c>
      <c r="H501">
        <f t="shared" si="23"/>
        <v>1.3666666666666667</v>
      </c>
    </row>
    <row r="502" spans="2:8">
      <c r="B502">
        <v>278</v>
      </c>
      <c r="C502">
        <v>6</v>
      </c>
      <c r="D502">
        <v>2279</v>
      </c>
      <c r="F502">
        <f t="shared" si="21"/>
        <v>8.1978417266187051</v>
      </c>
      <c r="G502">
        <f t="shared" si="22"/>
        <v>379.83333333333331</v>
      </c>
      <c r="H502">
        <f t="shared" si="23"/>
        <v>1.3663069544364508</v>
      </c>
    </row>
    <row r="503" spans="2:8">
      <c r="B503">
        <v>126</v>
      </c>
      <c r="C503">
        <v>1</v>
      </c>
      <c r="D503">
        <v>172</v>
      </c>
      <c r="F503">
        <f t="shared" si="21"/>
        <v>1.3650793650793651</v>
      </c>
      <c r="G503">
        <f t="shared" si="22"/>
        <v>172</v>
      </c>
      <c r="H503">
        <f t="shared" si="23"/>
        <v>1.3650793650793651</v>
      </c>
    </row>
    <row r="504" spans="2:8">
      <c r="B504">
        <v>74</v>
      </c>
      <c r="C504">
        <v>1</v>
      </c>
      <c r="D504">
        <v>101</v>
      </c>
      <c r="F504">
        <f t="shared" si="21"/>
        <v>1.3648648648648649</v>
      </c>
      <c r="G504">
        <f t="shared" si="22"/>
        <v>101</v>
      </c>
      <c r="H504">
        <f t="shared" si="23"/>
        <v>1.3648648648648649</v>
      </c>
    </row>
    <row r="505" spans="2:8">
      <c r="B505">
        <v>33</v>
      </c>
      <c r="C505">
        <v>1</v>
      </c>
      <c r="D505">
        <v>45</v>
      </c>
      <c r="F505">
        <f t="shared" si="21"/>
        <v>1.3636363636363635</v>
      </c>
      <c r="G505">
        <f t="shared" si="22"/>
        <v>45</v>
      </c>
      <c r="H505">
        <f t="shared" si="23"/>
        <v>1.3636363636363635</v>
      </c>
    </row>
    <row r="506" spans="2:8">
      <c r="B506">
        <v>33</v>
      </c>
      <c r="C506">
        <v>1</v>
      </c>
      <c r="D506">
        <v>45</v>
      </c>
      <c r="F506">
        <f t="shared" si="21"/>
        <v>1.3636363636363635</v>
      </c>
      <c r="G506">
        <f t="shared" si="22"/>
        <v>45</v>
      </c>
      <c r="H506">
        <f t="shared" si="23"/>
        <v>1.3636363636363635</v>
      </c>
    </row>
    <row r="507" spans="2:8">
      <c r="B507">
        <v>33</v>
      </c>
      <c r="C507">
        <v>1</v>
      </c>
      <c r="D507">
        <v>45</v>
      </c>
      <c r="F507">
        <f t="shared" si="21"/>
        <v>1.3636363636363635</v>
      </c>
      <c r="G507">
        <f t="shared" si="22"/>
        <v>45</v>
      </c>
      <c r="H507">
        <f t="shared" si="23"/>
        <v>1.3636363636363635</v>
      </c>
    </row>
    <row r="508" spans="2:8">
      <c r="B508">
        <v>33</v>
      </c>
      <c r="C508">
        <v>1</v>
      </c>
      <c r="D508">
        <v>45</v>
      </c>
      <c r="F508">
        <f t="shared" si="21"/>
        <v>1.3636363636363635</v>
      </c>
      <c r="G508">
        <f t="shared" si="22"/>
        <v>45</v>
      </c>
      <c r="H508">
        <f t="shared" si="23"/>
        <v>1.3636363636363635</v>
      </c>
    </row>
    <row r="509" spans="2:8">
      <c r="B509">
        <v>36</v>
      </c>
      <c r="C509">
        <v>1</v>
      </c>
      <c r="D509">
        <v>49</v>
      </c>
      <c r="F509">
        <f t="shared" si="21"/>
        <v>1.3611111111111112</v>
      </c>
      <c r="G509">
        <f t="shared" si="22"/>
        <v>49</v>
      </c>
      <c r="H509">
        <f t="shared" si="23"/>
        <v>1.3611111111111112</v>
      </c>
    </row>
    <row r="510" spans="2:8">
      <c r="B510">
        <v>36</v>
      </c>
      <c r="C510">
        <v>1</v>
      </c>
      <c r="D510">
        <v>49</v>
      </c>
      <c r="F510">
        <f t="shared" si="21"/>
        <v>1.3611111111111112</v>
      </c>
      <c r="G510">
        <f t="shared" si="22"/>
        <v>49</v>
      </c>
      <c r="H510">
        <f t="shared" si="23"/>
        <v>1.3611111111111112</v>
      </c>
    </row>
    <row r="511" spans="2:8">
      <c r="B511">
        <v>75</v>
      </c>
      <c r="C511">
        <v>1</v>
      </c>
      <c r="D511">
        <v>102</v>
      </c>
      <c r="F511">
        <f t="shared" si="21"/>
        <v>1.36</v>
      </c>
      <c r="G511">
        <f t="shared" si="22"/>
        <v>102</v>
      </c>
      <c r="H511">
        <f t="shared" si="23"/>
        <v>1.36</v>
      </c>
    </row>
    <row r="512" spans="2:8">
      <c r="B512">
        <v>82</v>
      </c>
      <c r="C512">
        <v>2</v>
      </c>
      <c r="D512">
        <v>223</v>
      </c>
      <c r="F512">
        <f t="shared" si="21"/>
        <v>2.7195121951219514</v>
      </c>
      <c r="G512">
        <f t="shared" si="22"/>
        <v>111.5</v>
      </c>
      <c r="H512">
        <f t="shared" si="23"/>
        <v>1.3597560975609757</v>
      </c>
    </row>
    <row r="513" spans="2:8">
      <c r="B513">
        <v>87</v>
      </c>
      <c r="C513">
        <v>1</v>
      </c>
      <c r="D513">
        <v>118</v>
      </c>
      <c r="F513">
        <f t="shared" si="21"/>
        <v>1.3563218390804597</v>
      </c>
      <c r="G513">
        <f t="shared" si="22"/>
        <v>118</v>
      </c>
      <c r="H513">
        <f t="shared" si="23"/>
        <v>1.3563218390804597</v>
      </c>
    </row>
    <row r="514" spans="2:8">
      <c r="B514">
        <v>76</v>
      </c>
      <c r="C514">
        <v>1</v>
      </c>
      <c r="D514">
        <v>103</v>
      </c>
      <c r="F514">
        <f t="shared" si="21"/>
        <v>1.3552631578947369</v>
      </c>
      <c r="G514">
        <f t="shared" si="22"/>
        <v>103</v>
      </c>
      <c r="H514">
        <f t="shared" si="23"/>
        <v>1.3552631578947369</v>
      </c>
    </row>
    <row r="515" spans="2:8">
      <c r="B515">
        <v>34</v>
      </c>
      <c r="C515">
        <v>1</v>
      </c>
      <c r="D515">
        <v>46</v>
      </c>
      <c r="F515">
        <f t="shared" si="21"/>
        <v>1.3529411764705883</v>
      </c>
      <c r="G515">
        <f t="shared" si="22"/>
        <v>46</v>
      </c>
      <c r="H515">
        <f t="shared" si="23"/>
        <v>1.3529411764705883</v>
      </c>
    </row>
    <row r="516" spans="2:8">
      <c r="B516">
        <v>34</v>
      </c>
      <c r="C516">
        <v>1</v>
      </c>
      <c r="D516">
        <v>46</v>
      </c>
      <c r="F516">
        <f t="shared" si="21"/>
        <v>1.3529411764705883</v>
      </c>
      <c r="G516">
        <f t="shared" si="22"/>
        <v>46</v>
      </c>
      <c r="H516">
        <f t="shared" si="23"/>
        <v>1.3529411764705883</v>
      </c>
    </row>
    <row r="517" spans="2:8">
      <c r="B517">
        <v>74</v>
      </c>
      <c r="C517">
        <v>1</v>
      </c>
      <c r="D517">
        <v>100</v>
      </c>
      <c r="F517">
        <f t="shared" si="21"/>
        <v>1.3513513513513513</v>
      </c>
      <c r="G517">
        <f t="shared" si="22"/>
        <v>100</v>
      </c>
      <c r="H517">
        <f t="shared" si="23"/>
        <v>1.3513513513513513</v>
      </c>
    </row>
    <row r="518" spans="2:8">
      <c r="B518">
        <v>57</v>
      </c>
      <c r="C518">
        <v>1</v>
      </c>
      <c r="D518">
        <v>77</v>
      </c>
      <c r="F518">
        <f t="shared" ref="F518:F581" si="24">D518/B518</f>
        <v>1.3508771929824561</v>
      </c>
      <c r="G518">
        <f t="shared" ref="G518:G581" si="25">IF(C518&gt;0,D518/C518,"")</f>
        <v>77</v>
      </c>
      <c r="H518">
        <f t="shared" ref="H518:H581" si="26">IF(AND(C518&gt;0,B518&gt;0),D518/(C518*B518),"")</f>
        <v>1.3508771929824561</v>
      </c>
    </row>
    <row r="519" spans="2:8">
      <c r="B519">
        <v>83</v>
      </c>
      <c r="C519">
        <v>1</v>
      </c>
      <c r="D519">
        <v>112</v>
      </c>
      <c r="F519">
        <f t="shared" si="24"/>
        <v>1.3493975903614457</v>
      </c>
      <c r="G519">
        <f t="shared" si="25"/>
        <v>112</v>
      </c>
      <c r="H519">
        <f t="shared" si="26"/>
        <v>1.3493975903614457</v>
      </c>
    </row>
    <row r="520" spans="2:8">
      <c r="B520">
        <v>86</v>
      </c>
      <c r="C520">
        <v>1</v>
      </c>
      <c r="D520">
        <v>116</v>
      </c>
      <c r="F520">
        <f t="shared" si="24"/>
        <v>1.3488372093023255</v>
      </c>
      <c r="G520">
        <f t="shared" si="25"/>
        <v>116</v>
      </c>
      <c r="H520">
        <f t="shared" si="26"/>
        <v>1.3488372093023255</v>
      </c>
    </row>
    <row r="521" spans="2:8">
      <c r="B521">
        <v>69</v>
      </c>
      <c r="C521">
        <v>1</v>
      </c>
      <c r="D521">
        <v>93</v>
      </c>
      <c r="F521">
        <f t="shared" si="24"/>
        <v>1.3478260869565217</v>
      </c>
      <c r="G521">
        <f t="shared" si="25"/>
        <v>93</v>
      </c>
      <c r="H521">
        <f t="shared" si="26"/>
        <v>1.3478260869565217</v>
      </c>
    </row>
    <row r="522" spans="2:8">
      <c r="B522">
        <v>46</v>
      </c>
      <c r="C522">
        <v>1</v>
      </c>
      <c r="D522">
        <v>62</v>
      </c>
      <c r="F522">
        <f t="shared" si="24"/>
        <v>1.3478260869565217</v>
      </c>
      <c r="G522">
        <f t="shared" si="25"/>
        <v>62</v>
      </c>
      <c r="H522">
        <f t="shared" si="26"/>
        <v>1.3478260869565217</v>
      </c>
    </row>
    <row r="523" spans="2:8">
      <c r="B523">
        <v>84</v>
      </c>
      <c r="C523">
        <v>1</v>
      </c>
      <c r="D523">
        <v>113</v>
      </c>
      <c r="F523">
        <f t="shared" si="24"/>
        <v>1.3452380952380953</v>
      </c>
      <c r="G523">
        <f t="shared" si="25"/>
        <v>113</v>
      </c>
      <c r="H523">
        <f t="shared" si="26"/>
        <v>1.3452380952380953</v>
      </c>
    </row>
    <row r="524" spans="2:8">
      <c r="B524">
        <v>32</v>
      </c>
      <c r="C524">
        <v>1</v>
      </c>
      <c r="D524">
        <v>43</v>
      </c>
      <c r="F524">
        <f t="shared" si="24"/>
        <v>1.34375</v>
      </c>
      <c r="G524">
        <f t="shared" si="25"/>
        <v>43</v>
      </c>
      <c r="H524">
        <f t="shared" si="26"/>
        <v>1.34375</v>
      </c>
    </row>
    <row r="525" spans="2:8">
      <c r="B525">
        <v>35</v>
      </c>
      <c r="C525">
        <v>1</v>
      </c>
      <c r="D525">
        <v>47</v>
      </c>
      <c r="F525">
        <f t="shared" si="24"/>
        <v>1.3428571428571427</v>
      </c>
      <c r="G525">
        <f t="shared" si="25"/>
        <v>47</v>
      </c>
      <c r="H525">
        <f t="shared" si="26"/>
        <v>1.3428571428571427</v>
      </c>
    </row>
    <row r="526" spans="2:8">
      <c r="B526">
        <v>38</v>
      </c>
      <c r="C526">
        <v>1</v>
      </c>
      <c r="D526">
        <v>51</v>
      </c>
      <c r="F526">
        <f t="shared" si="24"/>
        <v>1.3421052631578947</v>
      </c>
      <c r="G526">
        <f t="shared" si="25"/>
        <v>51</v>
      </c>
      <c r="H526">
        <f t="shared" si="26"/>
        <v>1.3421052631578947</v>
      </c>
    </row>
    <row r="527" spans="2:8">
      <c r="B527">
        <v>59</v>
      </c>
      <c r="C527">
        <v>1</v>
      </c>
      <c r="D527">
        <v>79</v>
      </c>
      <c r="F527">
        <f t="shared" si="24"/>
        <v>1.3389830508474576</v>
      </c>
      <c r="G527">
        <f t="shared" si="25"/>
        <v>79</v>
      </c>
      <c r="H527">
        <f t="shared" si="26"/>
        <v>1.3389830508474576</v>
      </c>
    </row>
    <row r="528" spans="2:8">
      <c r="B528">
        <v>182</v>
      </c>
      <c r="C528">
        <v>3</v>
      </c>
      <c r="D528">
        <v>731</v>
      </c>
      <c r="F528">
        <f t="shared" si="24"/>
        <v>4.0164835164835164</v>
      </c>
      <c r="G528">
        <f t="shared" si="25"/>
        <v>243.66666666666666</v>
      </c>
      <c r="H528">
        <f t="shared" si="26"/>
        <v>1.3388278388278387</v>
      </c>
    </row>
    <row r="529" spans="2:8">
      <c r="B529">
        <v>54</v>
      </c>
      <c r="C529">
        <v>1</v>
      </c>
      <c r="D529">
        <v>72</v>
      </c>
      <c r="F529">
        <f t="shared" si="24"/>
        <v>1.3333333333333333</v>
      </c>
      <c r="G529">
        <f t="shared" si="25"/>
        <v>72</v>
      </c>
      <c r="H529">
        <f t="shared" si="26"/>
        <v>1.3333333333333333</v>
      </c>
    </row>
    <row r="530" spans="2:8">
      <c r="B530">
        <v>42</v>
      </c>
      <c r="C530">
        <v>1</v>
      </c>
      <c r="D530">
        <v>56</v>
      </c>
      <c r="F530">
        <f t="shared" si="24"/>
        <v>1.3333333333333333</v>
      </c>
      <c r="G530">
        <f t="shared" si="25"/>
        <v>56</v>
      </c>
      <c r="H530">
        <f t="shared" si="26"/>
        <v>1.3333333333333333</v>
      </c>
    </row>
    <row r="531" spans="2:8">
      <c r="B531" s="2">
        <v>36</v>
      </c>
      <c r="C531" s="2">
        <v>1</v>
      </c>
      <c r="D531" s="2">
        <v>48</v>
      </c>
      <c r="F531">
        <f t="shared" si="24"/>
        <v>1.3333333333333333</v>
      </c>
      <c r="G531">
        <f t="shared" si="25"/>
        <v>48</v>
      </c>
      <c r="H531">
        <f t="shared" si="26"/>
        <v>1.3333333333333333</v>
      </c>
    </row>
    <row r="532" spans="2:8">
      <c r="B532">
        <v>33</v>
      </c>
      <c r="C532">
        <v>1</v>
      </c>
      <c r="D532">
        <v>44</v>
      </c>
      <c r="F532">
        <f t="shared" si="24"/>
        <v>1.3333333333333333</v>
      </c>
      <c r="G532">
        <f t="shared" si="25"/>
        <v>44</v>
      </c>
      <c r="H532">
        <f t="shared" si="26"/>
        <v>1.3333333333333333</v>
      </c>
    </row>
    <row r="533" spans="2:8">
      <c r="B533">
        <v>115</v>
      </c>
      <c r="C533">
        <v>1</v>
      </c>
      <c r="D533">
        <v>153</v>
      </c>
      <c r="F533">
        <f t="shared" si="24"/>
        <v>1.3304347826086957</v>
      </c>
      <c r="G533">
        <f t="shared" si="25"/>
        <v>153</v>
      </c>
      <c r="H533">
        <f t="shared" si="26"/>
        <v>1.3304347826086957</v>
      </c>
    </row>
    <row r="534" spans="2:8">
      <c r="B534">
        <v>43</v>
      </c>
      <c r="C534">
        <v>1</v>
      </c>
      <c r="D534">
        <v>57</v>
      </c>
      <c r="F534">
        <f t="shared" si="24"/>
        <v>1.3255813953488371</v>
      </c>
      <c r="G534">
        <f t="shared" si="25"/>
        <v>57</v>
      </c>
      <c r="H534">
        <f t="shared" si="26"/>
        <v>1.3255813953488371</v>
      </c>
    </row>
    <row r="535" spans="2:8">
      <c r="B535">
        <v>40</v>
      </c>
      <c r="C535">
        <v>1</v>
      </c>
      <c r="D535">
        <v>53</v>
      </c>
      <c r="F535">
        <f t="shared" si="24"/>
        <v>1.325</v>
      </c>
      <c r="G535">
        <f t="shared" si="25"/>
        <v>53</v>
      </c>
      <c r="H535">
        <f t="shared" si="26"/>
        <v>1.325</v>
      </c>
    </row>
    <row r="536" spans="2:8">
      <c r="B536">
        <v>40</v>
      </c>
      <c r="C536">
        <v>1</v>
      </c>
      <c r="D536">
        <v>53</v>
      </c>
      <c r="F536">
        <f t="shared" si="24"/>
        <v>1.325</v>
      </c>
      <c r="G536">
        <f t="shared" si="25"/>
        <v>53</v>
      </c>
      <c r="H536">
        <f t="shared" si="26"/>
        <v>1.325</v>
      </c>
    </row>
    <row r="537" spans="2:8">
      <c r="B537">
        <v>37</v>
      </c>
      <c r="C537">
        <v>1</v>
      </c>
      <c r="D537">
        <v>49</v>
      </c>
      <c r="F537">
        <f t="shared" si="24"/>
        <v>1.3243243243243243</v>
      </c>
      <c r="G537">
        <f t="shared" si="25"/>
        <v>49</v>
      </c>
      <c r="H537">
        <f t="shared" si="26"/>
        <v>1.3243243243243243</v>
      </c>
    </row>
    <row r="538" spans="2:8">
      <c r="B538">
        <v>34</v>
      </c>
      <c r="C538">
        <v>1</v>
      </c>
      <c r="D538">
        <v>45</v>
      </c>
      <c r="F538">
        <f t="shared" si="24"/>
        <v>1.3235294117647058</v>
      </c>
      <c r="G538">
        <f t="shared" si="25"/>
        <v>45</v>
      </c>
      <c r="H538">
        <f t="shared" si="26"/>
        <v>1.3235294117647058</v>
      </c>
    </row>
    <row r="539" spans="2:8">
      <c r="B539">
        <v>34</v>
      </c>
      <c r="C539">
        <v>1</v>
      </c>
      <c r="D539">
        <v>45</v>
      </c>
      <c r="F539">
        <f t="shared" si="24"/>
        <v>1.3235294117647058</v>
      </c>
      <c r="G539">
        <f t="shared" si="25"/>
        <v>45</v>
      </c>
      <c r="H539">
        <f t="shared" si="26"/>
        <v>1.3235294117647058</v>
      </c>
    </row>
    <row r="540" spans="2:8">
      <c r="B540">
        <v>65</v>
      </c>
      <c r="C540">
        <v>1</v>
      </c>
      <c r="D540">
        <v>86</v>
      </c>
      <c r="F540">
        <f t="shared" si="24"/>
        <v>1.323076923076923</v>
      </c>
      <c r="G540">
        <f t="shared" si="25"/>
        <v>86</v>
      </c>
      <c r="H540">
        <f t="shared" si="26"/>
        <v>1.323076923076923</v>
      </c>
    </row>
    <row r="541" spans="2:8">
      <c r="B541">
        <v>50</v>
      </c>
      <c r="C541">
        <v>1</v>
      </c>
      <c r="D541">
        <v>66</v>
      </c>
      <c r="F541">
        <f t="shared" si="24"/>
        <v>1.32</v>
      </c>
      <c r="G541">
        <f t="shared" si="25"/>
        <v>66</v>
      </c>
      <c r="H541">
        <f t="shared" si="26"/>
        <v>1.32</v>
      </c>
    </row>
    <row r="542" spans="2:8">
      <c r="B542">
        <v>94</v>
      </c>
      <c r="C542">
        <v>1</v>
      </c>
      <c r="D542">
        <v>124</v>
      </c>
      <c r="F542">
        <f t="shared" si="24"/>
        <v>1.3191489361702127</v>
      </c>
      <c r="G542">
        <f t="shared" si="25"/>
        <v>124</v>
      </c>
      <c r="H542">
        <f t="shared" si="26"/>
        <v>1.3191489361702127</v>
      </c>
    </row>
    <row r="543" spans="2:8">
      <c r="B543">
        <v>66</v>
      </c>
      <c r="C543">
        <v>1</v>
      </c>
      <c r="D543">
        <v>87</v>
      </c>
      <c r="F543">
        <f t="shared" si="24"/>
        <v>1.3181818181818181</v>
      </c>
      <c r="G543">
        <f t="shared" si="25"/>
        <v>87</v>
      </c>
      <c r="H543">
        <f t="shared" si="26"/>
        <v>1.3181818181818181</v>
      </c>
    </row>
    <row r="544" spans="2:8">
      <c r="B544">
        <v>44</v>
      </c>
      <c r="C544">
        <v>1</v>
      </c>
      <c r="D544">
        <v>58</v>
      </c>
      <c r="F544">
        <f t="shared" si="24"/>
        <v>1.3181818181818181</v>
      </c>
      <c r="G544">
        <f t="shared" si="25"/>
        <v>58</v>
      </c>
      <c r="H544">
        <f t="shared" si="26"/>
        <v>1.3181818181818181</v>
      </c>
    </row>
    <row r="545" spans="2:8">
      <c r="B545">
        <v>114</v>
      </c>
      <c r="C545">
        <v>1</v>
      </c>
      <c r="D545">
        <v>150</v>
      </c>
      <c r="F545">
        <f t="shared" si="24"/>
        <v>1.3157894736842106</v>
      </c>
      <c r="G545">
        <f t="shared" si="25"/>
        <v>150</v>
      </c>
      <c r="H545">
        <f t="shared" si="26"/>
        <v>1.3157894736842106</v>
      </c>
    </row>
    <row r="546" spans="2:8">
      <c r="B546">
        <v>57</v>
      </c>
      <c r="C546">
        <v>1</v>
      </c>
      <c r="D546">
        <v>75</v>
      </c>
      <c r="F546">
        <f t="shared" si="24"/>
        <v>1.3157894736842106</v>
      </c>
      <c r="G546">
        <f t="shared" si="25"/>
        <v>75</v>
      </c>
      <c r="H546">
        <f t="shared" si="26"/>
        <v>1.3157894736842106</v>
      </c>
    </row>
    <row r="547" spans="2:8">
      <c r="B547">
        <v>57</v>
      </c>
      <c r="C547">
        <v>1</v>
      </c>
      <c r="D547">
        <v>75</v>
      </c>
      <c r="F547">
        <f t="shared" si="24"/>
        <v>1.3157894736842106</v>
      </c>
      <c r="G547">
        <f t="shared" si="25"/>
        <v>75</v>
      </c>
      <c r="H547">
        <f t="shared" si="26"/>
        <v>1.3157894736842106</v>
      </c>
    </row>
    <row r="548" spans="2:8">
      <c r="B548">
        <v>38</v>
      </c>
      <c r="C548">
        <v>1</v>
      </c>
      <c r="D548">
        <v>50</v>
      </c>
      <c r="F548">
        <f t="shared" si="24"/>
        <v>1.3157894736842106</v>
      </c>
      <c r="G548">
        <f t="shared" si="25"/>
        <v>50</v>
      </c>
      <c r="H548">
        <f t="shared" si="26"/>
        <v>1.3157894736842106</v>
      </c>
    </row>
    <row r="549" spans="2:8">
      <c r="B549">
        <v>38</v>
      </c>
      <c r="C549">
        <v>1</v>
      </c>
      <c r="D549">
        <v>50</v>
      </c>
      <c r="F549">
        <f t="shared" si="24"/>
        <v>1.3157894736842106</v>
      </c>
      <c r="G549">
        <f t="shared" si="25"/>
        <v>50</v>
      </c>
      <c r="H549">
        <f t="shared" si="26"/>
        <v>1.3157894736842106</v>
      </c>
    </row>
    <row r="550" spans="2:8">
      <c r="B550">
        <v>38</v>
      </c>
      <c r="C550">
        <v>1</v>
      </c>
      <c r="D550">
        <v>50</v>
      </c>
      <c r="F550">
        <f t="shared" si="24"/>
        <v>1.3157894736842106</v>
      </c>
      <c r="G550">
        <f t="shared" si="25"/>
        <v>50</v>
      </c>
      <c r="H550">
        <f t="shared" si="26"/>
        <v>1.3157894736842106</v>
      </c>
    </row>
    <row r="551" spans="2:8">
      <c r="B551">
        <v>38</v>
      </c>
      <c r="C551">
        <v>1</v>
      </c>
      <c r="D551">
        <v>50</v>
      </c>
      <c r="F551">
        <f t="shared" si="24"/>
        <v>1.3157894736842106</v>
      </c>
      <c r="G551">
        <f t="shared" si="25"/>
        <v>50</v>
      </c>
      <c r="H551">
        <f t="shared" si="26"/>
        <v>1.3157894736842106</v>
      </c>
    </row>
    <row r="552" spans="2:8">
      <c r="B552">
        <v>38</v>
      </c>
      <c r="C552">
        <v>1</v>
      </c>
      <c r="D552">
        <v>50</v>
      </c>
      <c r="F552">
        <f t="shared" si="24"/>
        <v>1.3157894736842106</v>
      </c>
      <c r="G552">
        <f t="shared" si="25"/>
        <v>50</v>
      </c>
      <c r="H552">
        <f t="shared" si="26"/>
        <v>1.3157894736842106</v>
      </c>
    </row>
    <row r="553" spans="2:8">
      <c r="B553">
        <v>35</v>
      </c>
      <c r="C553">
        <v>1</v>
      </c>
      <c r="D553">
        <v>46</v>
      </c>
      <c r="F553">
        <f t="shared" si="24"/>
        <v>1.3142857142857143</v>
      </c>
      <c r="G553">
        <f t="shared" si="25"/>
        <v>46</v>
      </c>
      <c r="H553">
        <f t="shared" si="26"/>
        <v>1.3142857142857143</v>
      </c>
    </row>
    <row r="554" spans="2:8">
      <c r="B554">
        <v>35</v>
      </c>
      <c r="C554">
        <v>1</v>
      </c>
      <c r="D554">
        <v>46</v>
      </c>
      <c r="F554">
        <f t="shared" si="24"/>
        <v>1.3142857142857143</v>
      </c>
      <c r="G554">
        <f t="shared" si="25"/>
        <v>46</v>
      </c>
      <c r="H554">
        <f t="shared" si="26"/>
        <v>1.3142857142857143</v>
      </c>
    </row>
    <row r="555" spans="2:8">
      <c r="B555">
        <v>61</v>
      </c>
      <c r="C555">
        <v>1</v>
      </c>
      <c r="D555">
        <v>80</v>
      </c>
      <c r="F555">
        <f t="shared" si="24"/>
        <v>1.3114754098360655</v>
      </c>
      <c r="G555">
        <f t="shared" si="25"/>
        <v>80</v>
      </c>
      <c r="H555">
        <f t="shared" si="26"/>
        <v>1.3114754098360655</v>
      </c>
    </row>
    <row r="556" spans="2:8">
      <c r="B556">
        <v>74</v>
      </c>
      <c r="C556">
        <v>1</v>
      </c>
      <c r="D556">
        <v>97</v>
      </c>
      <c r="F556">
        <f t="shared" si="24"/>
        <v>1.3108108108108107</v>
      </c>
      <c r="G556">
        <f t="shared" si="25"/>
        <v>97</v>
      </c>
      <c r="H556">
        <f t="shared" si="26"/>
        <v>1.3108108108108107</v>
      </c>
    </row>
    <row r="557" spans="2:8">
      <c r="B557">
        <v>42</v>
      </c>
      <c r="C557">
        <v>1</v>
      </c>
      <c r="D557">
        <v>55</v>
      </c>
      <c r="F557">
        <f t="shared" si="24"/>
        <v>1.3095238095238095</v>
      </c>
      <c r="G557">
        <f t="shared" si="25"/>
        <v>55</v>
      </c>
      <c r="H557">
        <f t="shared" si="26"/>
        <v>1.3095238095238095</v>
      </c>
    </row>
    <row r="558" spans="2:8">
      <c r="B558">
        <v>42</v>
      </c>
      <c r="C558">
        <v>1</v>
      </c>
      <c r="D558">
        <v>55</v>
      </c>
      <c r="F558">
        <f t="shared" si="24"/>
        <v>1.3095238095238095</v>
      </c>
      <c r="G558">
        <f t="shared" si="25"/>
        <v>55</v>
      </c>
      <c r="H558">
        <f t="shared" si="26"/>
        <v>1.3095238095238095</v>
      </c>
    </row>
    <row r="559" spans="2:8">
      <c r="B559">
        <v>42</v>
      </c>
      <c r="C559">
        <v>1</v>
      </c>
      <c r="D559">
        <v>55</v>
      </c>
      <c r="F559">
        <f t="shared" si="24"/>
        <v>1.3095238095238095</v>
      </c>
      <c r="G559">
        <f t="shared" si="25"/>
        <v>55</v>
      </c>
      <c r="H559">
        <f t="shared" si="26"/>
        <v>1.3095238095238095</v>
      </c>
    </row>
    <row r="560" spans="2:8">
      <c r="B560">
        <v>42</v>
      </c>
      <c r="C560">
        <v>1</v>
      </c>
      <c r="D560">
        <v>55</v>
      </c>
      <c r="F560">
        <f t="shared" si="24"/>
        <v>1.3095238095238095</v>
      </c>
      <c r="G560">
        <f t="shared" si="25"/>
        <v>55</v>
      </c>
      <c r="H560">
        <f t="shared" si="26"/>
        <v>1.3095238095238095</v>
      </c>
    </row>
    <row r="561" spans="2:8">
      <c r="B561">
        <v>55</v>
      </c>
      <c r="C561">
        <v>1</v>
      </c>
      <c r="D561">
        <v>72</v>
      </c>
      <c r="F561">
        <f t="shared" si="24"/>
        <v>1.3090909090909091</v>
      </c>
      <c r="G561">
        <f t="shared" si="25"/>
        <v>72</v>
      </c>
      <c r="H561">
        <f t="shared" si="26"/>
        <v>1.3090909090909091</v>
      </c>
    </row>
    <row r="562" spans="2:8">
      <c r="B562">
        <v>68</v>
      </c>
      <c r="C562">
        <v>1</v>
      </c>
      <c r="D562">
        <v>89</v>
      </c>
      <c r="F562">
        <f t="shared" si="24"/>
        <v>1.3088235294117647</v>
      </c>
      <c r="G562">
        <f t="shared" si="25"/>
        <v>89</v>
      </c>
      <c r="H562">
        <f t="shared" si="26"/>
        <v>1.3088235294117647</v>
      </c>
    </row>
    <row r="563" spans="2:8">
      <c r="B563">
        <v>39</v>
      </c>
      <c r="C563">
        <v>1</v>
      </c>
      <c r="D563">
        <v>51</v>
      </c>
      <c r="F563">
        <f t="shared" si="24"/>
        <v>1.3076923076923077</v>
      </c>
      <c r="G563">
        <f t="shared" si="25"/>
        <v>51</v>
      </c>
      <c r="H563">
        <f t="shared" si="26"/>
        <v>1.3076923076923077</v>
      </c>
    </row>
    <row r="564" spans="2:8">
      <c r="B564">
        <v>75</v>
      </c>
      <c r="C564">
        <v>1</v>
      </c>
      <c r="D564">
        <v>98</v>
      </c>
      <c r="F564">
        <f t="shared" si="24"/>
        <v>1.3066666666666666</v>
      </c>
      <c r="G564">
        <f t="shared" si="25"/>
        <v>98</v>
      </c>
      <c r="H564">
        <f t="shared" si="26"/>
        <v>1.3066666666666666</v>
      </c>
    </row>
    <row r="565" spans="2:8">
      <c r="B565">
        <v>75</v>
      </c>
      <c r="C565">
        <v>1</v>
      </c>
      <c r="D565">
        <v>98</v>
      </c>
      <c r="F565">
        <f t="shared" si="24"/>
        <v>1.3066666666666666</v>
      </c>
      <c r="G565">
        <f t="shared" si="25"/>
        <v>98</v>
      </c>
      <c r="H565">
        <f t="shared" si="26"/>
        <v>1.3066666666666666</v>
      </c>
    </row>
    <row r="566" spans="2:8">
      <c r="B566">
        <v>62</v>
      </c>
      <c r="C566">
        <v>1</v>
      </c>
      <c r="D566">
        <v>81</v>
      </c>
      <c r="F566">
        <f t="shared" si="24"/>
        <v>1.3064516129032258</v>
      </c>
      <c r="G566">
        <f t="shared" si="25"/>
        <v>81</v>
      </c>
      <c r="H566">
        <f t="shared" si="26"/>
        <v>1.3064516129032258</v>
      </c>
    </row>
    <row r="567" spans="2:8">
      <c r="B567">
        <v>49</v>
      </c>
      <c r="C567">
        <v>1</v>
      </c>
      <c r="D567">
        <v>64</v>
      </c>
      <c r="F567">
        <f t="shared" si="24"/>
        <v>1.3061224489795917</v>
      </c>
      <c r="G567">
        <f t="shared" si="25"/>
        <v>64</v>
      </c>
      <c r="H567">
        <f t="shared" si="26"/>
        <v>1.3061224489795917</v>
      </c>
    </row>
    <row r="568" spans="2:8">
      <c r="B568">
        <v>36</v>
      </c>
      <c r="C568">
        <v>1</v>
      </c>
      <c r="D568">
        <v>47</v>
      </c>
      <c r="F568">
        <f t="shared" si="24"/>
        <v>1.3055555555555556</v>
      </c>
      <c r="G568">
        <f t="shared" si="25"/>
        <v>47</v>
      </c>
      <c r="H568">
        <f t="shared" si="26"/>
        <v>1.3055555555555556</v>
      </c>
    </row>
    <row r="569" spans="2:8">
      <c r="B569">
        <v>79</v>
      </c>
      <c r="C569">
        <v>2</v>
      </c>
      <c r="D569">
        <v>206</v>
      </c>
      <c r="F569">
        <f t="shared" si="24"/>
        <v>2.6075949367088609</v>
      </c>
      <c r="G569">
        <f t="shared" si="25"/>
        <v>103</v>
      </c>
      <c r="H569">
        <f t="shared" si="26"/>
        <v>1.3037974683544304</v>
      </c>
    </row>
    <row r="570" spans="2:8">
      <c r="B570">
        <v>66</v>
      </c>
      <c r="C570">
        <v>2</v>
      </c>
      <c r="D570">
        <v>172</v>
      </c>
      <c r="F570">
        <f t="shared" si="24"/>
        <v>2.606060606060606</v>
      </c>
      <c r="G570">
        <f t="shared" si="25"/>
        <v>86</v>
      </c>
      <c r="H570">
        <f t="shared" si="26"/>
        <v>1.303030303030303</v>
      </c>
    </row>
    <row r="571" spans="2:8">
      <c r="B571">
        <v>66</v>
      </c>
      <c r="C571">
        <v>1</v>
      </c>
      <c r="D571">
        <v>86</v>
      </c>
      <c r="F571">
        <f t="shared" si="24"/>
        <v>1.303030303030303</v>
      </c>
      <c r="G571">
        <f t="shared" si="25"/>
        <v>86</v>
      </c>
      <c r="H571">
        <f t="shared" si="26"/>
        <v>1.303030303030303</v>
      </c>
    </row>
    <row r="572" spans="2:8">
      <c r="B572">
        <v>33</v>
      </c>
      <c r="C572">
        <v>1</v>
      </c>
      <c r="D572">
        <v>43</v>
      </c>
      <c r="F572">
        <f t="shared" si="24"/>
        <v>1.303030303030303</v>
      </c>
      <c r="G572">
        <f t="shared" si="25"/>
        <v>43</v>
      </c>
      <c r="H572">
        <f t="shared" si="26"/>
        <v>1.303030303030303</v>
      </c>
    </row>
    <row r="573" spans="2:8">
      <c r="B573">
        <v>106</v>
      </c>
      <c r="C573">
        <v>1</v>
      </c>
      <c r="D573">
        <v>138</v>
      </c>
      <c r="F573">
        <f t="shared" si="24"/>
        <v>1.3018867924528301</v>
      </c>
      <c r="G573">
        <f t="shared" si="25"/>
        <v>138</v>
      </c>
      <c r="H573">
        <f t="shared" si="26"/>
        <v>1.3018867924528301</v>
      </c>
    </row>
    <row r="574" spans="2:8">
      <c r="B574">
        <v>53</v>
      </c>
      <c r="C574">
        <v>1</v>
      </c>
      <c r="D574">
        <v>69</v>
      </c>
      <c r="F574">
        <f t="shared" si="24"/>
        <v>1.3018867924528301</v>
      </c>
      <c r="G574">
        <f t="shared" si="25"/>
        <v>69</v>
      </c>
      <c r="H574">
        <f t="shared" si="26"/>
        <v>1.3018867924528301</v>
      </c>
    </row>
    <row r="575" spans="2:8">
      <c r="B575">
        <v>83</v>
      </c>
      <c r="C575">
        <v>1</v>
      </c>
      <c r="D575">
        <v>108</v>
      </c>
      <c r="F575">
        <f t="shared" si="24"/>
        <v>1.3012048192771084</v>
      </c>
      <c r="G575">
        <f t="shared" si="25"/>
        <v>108</v>
      </c>
      <c r="H575">
        <f t="shared" si="26"/>
        <v>1.3012048192771084</v>
      </c>
    </row>
    <row r="576" spans="2:8">
      <c r="B576">
        <v>80</v>
      </c>
      <c r="C576">
        <v>1</v>
      </c>
      <c r="D576">
        <v>104</v>
      </c>
      <c r="F576">
        <f t="shared" si="24"/>
        <v>1.3</v>
      </c>
      <c r="G576">
        <f t="shared" si="25"/>
        <v>104</v>
      </c>
      <c r="H576">
        <f t="shared" si="26"/>
        <v>1.3</v>
      </c>
    </row>
    <row r="577" spans="2:8">
      <c r="B577">
        <v>37</v>
      </c>
      <c r="C577">
        <v>1</v>
      </c>
      <c r="D577">
        <v>48</v>
      </c>
      <c r="F577">
        <f t="shared" si="24"/>
        <v>1.2972972972972974</v>
      </c>
      <c r="G577">
        <f t="shared" si="25"/>
        <v>48</v>
      </c>
      <c r="H577">
        <f t="shared" si="26"/>
        <v>1.2972972972972974</v>
      </c>
    </row>
    <row r="578" spans="2:8">
      <c r="B578">
        <v>37</v>
      </c>
      <c r="C578">
        <v>1</v>
      </c>
      <c r="D578">
        <v>48</v>
      </c>
      <c r="F578">
        <f t="shared" si="24"/>
        <v>1.2972972972972974</v>
      </c>
      <c r="G578">
        <f t="shared" si="25"/>
        <v>48</v>
      </c>
      <c r="H578">
        <f t="shared" si="26"/>
        <v>1.2972972972972974</v>
      </c>
    </row>
    <row r="579" spans="2:8">
      <c r="B579">
        <v>68</v>
      </c>
      <c r="C579">
        <v>2</v>
      </c>
      <c r="D579">
        <v>176</v>
      </c>
      <c r="F579">
        <f t="shared" si="24"/>
        <v>2.5882352941176472</v>
      </c>
      <c r="G579">
        <f t="shared" si="25"/>
        <v>88</v>
      </c>
      <c r="H579">
        <f t="shared" si="26"/>
        <v>1.2941176470588236</v>
      </c>
    </row>
    <row r="580" spans="2:8">
      <c r="B580" s="2">
        <v>34</v>
      </c>
      <c r="C580" s="2">
        <v>1</v>
      </c>
      <c r="D580" s="2">
        <v>44</v>
      </c>
      <c r="F580">
        <f t="shared" si="24"/>
        <v>1.2941176470588236</v>
      </c>
      <c r="G580">
        <f t="shared" si="25"/>
        <v>44</v>
      </c>
      <c r="H580">
        <f t="shared" si="26"/>
        <v>1.2941176470588236</v>
      </c>
    </row>
    <row r="581" spans="2:8">
      <c r="B581">
        <v>41</v>
      </c>
      <c r="C581">
        <v>1</v>
      </c>
      <c r="D581">
        <v>53</v>
      </c>
      <c r="F581">
        <f t="shared" si="24"/>
        <v>1.2926829268292683</v>
      </c>
      <c r="G581">
        <f t="shared" si="25"/>
        <v>53</v>
      </c>
      <c r="H581">
        <f t="shared" si="26"/>
        <v>1.2926829268292683</v>
      </c>
    </row>
    <row r="582" spans="2:8">
      <c r="B582">
        <v>41</v>
      </c>
      <c r="C582">
        <v>1</v>
      </c>
      <c r="D582">
        <v>53</v>
      </c>
      <c r="F582">
        <f t="shared" ref="F582:F645" si="27">D582/B582</f>
        <v>1.2926829268292683</v>
      </c>
      <c r="G582">
        <f t="shared" ref="G582:G645" si="28">IF(C582&gt;0,D582/C582,"")</f>
        <v>53</v>
      </c>
      <c r="H582">
        <f t="shared" ref="H582:H645" si="29">IF(AND(C582&gt;0,B582&gt;0),D582/(C582*B582),"")</f>
        <v>1.2926829268292683</v>
      </c>
    </row>
    <row r="583" spans="2:8">
      <c r="B583">
        <v>48</v>
      </c>
      <c r="C583">
        <v>1</v>
      </c>
      <c r="D583">
        <v>62</v>
      </c>
      <c r="F583">
        <f t="shared" si="27"/>
        <v>1.2916666666666667</v>
      </c>
      <c r="G583">
        <f t="shared" si="28"/>
        <v>62</v>
      </c>
      <c r="H583">
        <f t="shared" si="29"/>
        <v>1.2916666666666667</v>
      </c>
    </row>
    <row r="584" spans="2:8">
      <c r="B584">
        <v>62</v>
      </c>
      <c r="C584">
        <v>1</v>
      </c>
      <c r="D584">
        <v>80</v>
      </c>
      <c r="F584">
        <f t="shared" si="27"/>
        <v>1.2903225806451613</v>
      </c>
      <c r="G584">
        <f t="shared" si="28"/>
        <v>80</v>
      </c>
      <c r="H584">
        <f t="shared" si="29"/>
        <v>1.2903225806451613</v>
      </c>
    </row>
    <row r="585" spans="2:8">
      <c r="B585">
        <v>38</v>
      </c>
      <c r="C585">
        <v>1</v>
      </c>
      <c r="D585">
        <v>49</v>
      </c>
      <c r="F585">
        <f t="shared" si="27"/>
        <v>1.2894736842105263</v>
      </c>
      <c r="G585">
        <f t="shared" si="28"/>
        <v>49</v>
      </c>
      <c r="H585">
        <f t="shared" si="29"/>
        <v>1.2894736842105263</v>
      </c>
    </row>
    <row r="586" spans="2:8">
      <c r="B586">
        <v>38</v>
      </c>
      <c r="C586">
        <v>1</v>
      </c>
      <c r="D586">
        <v>49</v>
      </c>
      <c r="F586">
        <f t="shared" si="27"/>
        <v>1.2894736842105263</v>
      </c>
      <c r="G586">
        <f t="shared" si="28"/>
        <v>49</v>
      </c>
      <c r="H586">
        <f t="shared" si="29"/>
        <v>1.2894736842105263</v>
      </c>
    </row>
    <row r="587" spans="2:8">
      <c r="B587">
        <v>38</v>
      </c>
      <c r="C587">
        <v>1</v>
      </c>
      <c r="D587">
        <v>49</v>
      </c>
      <c r="F587">
        <f t="shared" si="27"/>
        <v>1.2894736842105263</v>
      </c>
      <c r="G587">
        <f t="shared" si="28"/>
        <v>49</v>
      </c>
      <c r="H587">
        <f t="shared" si="29"/>
        <v>1.2894736842105263</v>
      </c>
    </row>
    <row r="588" spans="2:8">
      <c r="B588">
        <v>45</v>
      </c>
      <c r="C588">
        <v>1</v>
      </c>
      <c r="D588">
        <v>58</v>
      </c>
      <c r="F588">
        <f t="shared" si="27"/>
        <v>1.288888888888889</v>
      </c>
      <c r="G588">
        <f t="shared" si="28"/>
        <v>58</v>
      </c>
      <c r="H588">
        <f t="shared" si="29"/>
        <v>1.288888888888889</v>
      </c>
    </row>
    <row r="589" spans="2:8">
      <c r="B589">
        <v>52</v>
      </c>
      <c r="C589">
        <v>1</v>
      </c>
      <c r="D589">
        <v>67</v>
      </c>
      <c r="F589">
        <f t="shared" si="27"/>
        <v>1.2884615384615385</v>
      </c>
      <c r="G589">
        <f t="shared" si="28"/>
        <v>67</v>
      </c>
      <c r="H589">
        <f t="shared" si="29"/>
        <v>1.2884615384615385</v>
      </c>
    </row>
    <row r="590" spans="2:8">
      <c r="B590">
        <v>59</v>
      </c>
      <c r="C590">
        <v>1</v>
      </c>
      <c r="D590">
        <v>76</v>
      </c>
      <c r="F590">
        <f t="shared" si="27"/>
        <v>1.2881355932203389</v>
      </c>
      <c r="G590">
        <f t="shared" si="28"/>
        <v>76</v>
      </c>
      <c r="H590">
        <f t="shared" si="29"/>
        <v>1.2881355932203389</v>
      </c>
    </row>
    <row r="591" spans="2:8">
      <c r="B591">
        <v>42</v>
      </c>
      <c r="C591">
        <v>1</v>
      </c>
      <c r="D591">
        <v>54</v>
      </c>
      <c r="F591">
        <f t="shared" si="27"/>
        <v>1.2857142857142858</v>
      </c>
      <c r="G591">
        <f t="shared" si="28"/>
        <v>54</v>
      </c>
      <c r="H591">
        <f t="shared" si="29"/>
        <v>1.2857142857142858</v>
      </c>
    </row>
    <row r="592" spans="2:8">
      <c r="B592">
        <v>35</v>
      </c>
      <c r="C592">
        <v>1</v>
      </c>
      <c r="D592">
        <v>45</v>
      </c>
      <c r="F592">
        <f t="shared" si="27"/>
        <v>1.2857142857142858</v>
      </c>
      <c r="G592">
        <f t="shared" si="28"/>
        <v>45</v>
      </c>
      <c r="H592">
        <f t="shared" si="29"/>
        <v>1.2857142857142858</v>
      </c>
    </row>
    <row r="593" spans="2:8">
      <c r="B593">
        <v>74</v>
      </c>
      <c r="C593">
        <v>1</v>
      </c>
      <c r="D593">
        <v>95</v>
      </c>
      <c r="F593">
        <f t="shared" si="27"/>
        <v>1.2837837837837838</v>
      </c>
      <c r="G593">
        <f t="shared" si="28"/>
        <v>95</v>
      </c>
      <c r="H593">
        <f t="shared" si="29"/>
        <v>1.2837837837837838</v>
      </c>
    </row>
    <row r="594" spans="2:8">
      <c r="B594">
        <v>60</v>
      </c>
      <c r="C594">
        <v>1</v>
      </c>
      <c r="D594">
        <v>77</v>
      </c>
      <c r="F594">
        <f t="shared" si="27"/>
        <v>1.2833333333333334</v>
      </c>
      <c r="G594">
        <f t="shared" si="28"/>
        <v>77</v>
      </c>
      <c r="H594">
        <f t="shared" si="29"/>
        <v>1.2833333333333334</v>
      </c>
    </row>
    <row r="595" spans="2:8">
      <c r="B595">
        <v>53</v>
      </c>
      <c r="C595">
        <v>1</v>
      </c>
      <c r="D595">
        <v>68</v>
      </c>
      <c r="F595">
        <f t="shared" si="27"/>
        <v>1.2830188679245282</v>
      </c>
      <c r="G595">
        <f t="shared" si="28"/>
        <v>68</v>
      </c>
      <c r="H595">
        <f t="shared" si="29"/>
        <v>1.2830188679245282</v>
      </c>
    </row>
    <row r="596" spans="2:8">
      <c r="B596">
        <v>53</v>
      </c>
      <c r="C596">
        <v>1</v>
      </c>
      <c r="D596">
        <v>68</v>
      </c>
      <c r="F596">
        <f t="shared" si="27"/>
        <v>1.2830188679245282</v>
      </c>
      <c r="G596">
        <f t="shared" si="28"/>
        <v>68</v>
      </c>
      <c r="H596">
        <f t="shared" si="29"/>
        <v>1.2830188679245282</v>
      </c>
    </row>
    <row r="597" spans="2:8">
      <c r="B597">
        <v>46</v>
      </c>
      <c r="C597">
        <v>1</v>
      </c>
      <c r="D597">
        <v>59</v>
      </c>
      <c r="F597">
        <f t="shared" si="27"/>
        <v>1.2826086956521738</v>
      </c>
      <c r="G597">
        <f t="shared" si="28"/>
        <v>59</v>
      </c>
      <c r="H597">
        <f t="shared" si="29"/>
        <v>1.2826086956521738</v>
      </c>
    </row>
    <row r="598" spans="2:8">
      <c r="B598">
        <v>46</v>
      </c>
      <c r="C598">
        <v>1</v>
      </c>
      <c r="D598">
        <v>59</v>
      </c>
      <c r="F598">
        <f t="shared" si="27"/>
        <v>1.2826086956521738</v>
      </c>
      <c r="G598">
        <f t="shared" si="28"/>
        <v>59</v>
      </c>
      <c r="H598">
        <f t="shared" si="29"/>
        <v>1.2826086956521738</v>
      </c>
    </row>
    <row r="599" spans="2:8">
      <c r="B599">
        <v>39</v>
      </c>
      <c r="C599">
        <v>1</v>
      </c>
      <c r="D599">
        <v>50</v>
      </c>
      <c r="F599">
        <f t="shared" si="27"/>
        <v>1.2820512820512822</v>
      </c>
      <c r="G599">
        <f t="shared" si="28"/>
        <v>50</v>
      </c>
      <c r="H599">
        <f t="shared" si="29"/>
        <v>1.2820512820512822</v>
      </c>
    </row>
    <row r="600" spans="2:8">
      <c r="B600">
        <v>149</v>
      </c>
      <c r="C600">
        <v>1</v>
      </c>
      <c r="D600">
        <v>191</v>
      </c>
      <c r="F600">
        <f t="shared" si="27"/>
        <v>1.2818791946308725</v>
      </c>
      <c r="G600">
        <f t="shared" si="28"/>
        <v>191</v>
      </c>
      <c r="H600">
        <f t="shared" si="29"/>
        <v>1.2818791946308725</v>
      </c>
    </row>
    <row r="601" spans="2:8">
      <c r="B601">
        <v>121</v>
      </c>
      <c r="C601">
        <v>1</v>
      </c>
      <c r="D601">
        <v>155</v>
      </c>
      <c r="F601">
        <f t="shared" si="27"/>
        <v>1.28099173553719</v>
      </c>
      <c r="G601">
        <f t="shared" si="28"/>
        <v>155</v>
      </c>
      <c r="H601">
        <f t="shared" si="29"/>
        <v>1.28099173553719</v>
      </c>
    </row>
    <row r="602" spans="2:8">
      <c r="B602">
        <v>50</v>
      </c>
      <c r="C602">
        <v>1</v>
      </c>
      <c r="D602">
        <v>64</v>
      </c>
      <c r="F602">
        <f t="shared" si="27"/>
        <v>1.28</v>
      </c>
      <c r="G602">
        <f t="shared" si="28"/>
        <v>64</v>
      </c>
      <c r="H602">
        <f t="shared" si="29"/>
        <v>1.28</v>
      </c>
    </row>
    <row r="603" spans="2:8">
      <c r="B603">
        <v>50</v>
      </c>
      <c r="C603">
        <v>1</v>
      </c>
      <c r="D603">
        <v>64</v>
      </c>
      <c r="F603">
        <f t="shared" si="27"/>
        <v>1.28</v>
      </c>
      <c r="G603">
        <f t="shared" si="28"/>
        <v>64</v>
      </c>
      <c r="H603">
        <f t="shared" si="29"/>
        <v>1.28</v>
      </c>
    </row>
    <row r="604" spans="2:8">
      <c r="B604">
        <v>43</v>
      </c>
      <c r="C604">
        <v>1</v>
      </c>
      <c r="D604">
        <v>55</v>
      </c>
      <c r="F604">
        <f t="shared" si="27"/>
        <v>1.2790697674418605</v>
      </c>
      <c r="G604">
        <f t="shared" si="28"/>
        <v>55</v>
      </c>
      <c r="H604">
        <f t="shared" si="29"/>
        <v>1.2790697674418605</v>
      </c>
    </row>
    <row r="605" spans="2:8">
      <c r="B605">
        <v>43</v>
      </c>
      <c r="C605">
        <v>1</v>
      </c>
      <c r="D605">
        <v>55</v>
      </c>
      <c r="F605">
        <f t="shared" si="27"/>
        <v>1.2790697674418605</v>
      </c>
      <c r="G605">
        <f t="shared" si="28"/>
        <v>55</v>
      </c>
      <c r="H605">
        <f t="shared" si="29"/>
        <v>1.2790697674418605</v>
      </c>
    </row>
    <row r="606" spans="2:8">
      <c r="B606">
        <v>97</v>
      </c>
      <c r="C606">
        <v>1</v>
      </c>
      <c r="D606">
        <v>124</v>
      </c>
      <c r="F606">
        <f t="shared" si="27"/>
        <v>1.2783505154639174</v>
      </c>
      <c r="G606">
        <f t="shared" si="28"/>
        <v>124</v>
      </c>
      <c r="H606">
        <f t="shared" si="29"/>
        <v>1.2783505154639174</v>
      </c>
    </row>
    <row r="607" spans="2:8">
      <c r="B607">
        <v>54</v>
      </c>
      <c r="C607">
        <v>1</v>
      </c>
      <c r="D607">
        <v>69</v>
      </c>
      <c r="F607">
        <f t="shared" si="27"/>
        <v>1.2777777777777777</v>
      </c>
      <c r="G607">
        <f t="shared" si="28"/>
        <v>69</v>
      </c>
      <c r="H607">
        <f t="shared" si="29"/>
        <v>1.2777777777777777</v>
      </c>
    </row>
    <row r="608" spans="2:8">
      <c r="B608">
        <v>47</v>
      </c>
      <c r="C608">
        <v>1</v>
      </c>
      <c r="D608">
        <v>60</v>
      </c>
      <c r="F608">
        <f t="shared" si="27"/>
        <v>1.2765957446808511</v>
      </c>
      <c r="G608">
        <f t="shared" si="28"/>
        <v>60</v>
      </c>
      <c r="H608">
        <f t="shared" si="29"/>
        <v>1.2765957446808511</v>
      </c>
    </row>
    <row r="609" spans="2:8">
      <c r="B609">
        <v>40</v>
      </c>
      <c r="C609">
        <v>1</v>
      </c>
      <c r="D609">
        <v>51</v>
      </c>
      <c r="F609">
        <f t="shared" si="27"/>
        <v>1.2749999999999999</v>
      </c>
      <c r="G609">
        <f t="shared" si="28"/>
        <v>51</v>
      </c>
      <c r="H609">
        <f t="shared" si="29"/>
        <v>1.2749999999999999</v>
      </c>
    </row>
    <row r="610" spans="2:8">
      <c r="B610">
        <v>40</v>
      </c>
      <c r="C610">
        <v>1</v>
      </c>
      <c r="D610">
        <v>51</v>
      </c>
      <c r="F610">
        <f t="shared" si="27"/>
        <v>1.2749999999999999</v>
      </c>
      <c r="G610">
        <f t="shared" si="28"/>
        <v>51</v>
      </c>
      <c r="H610">
        <f t="shared" si="29"/>
        <v>1.2749999999999999</v>
      </c>
    </row>
    <row r="611" spans="2:8">
      <c r="B611">
        <v>44</v>
      </c>
      <c r="C611">
        <v>1</v>
      </c>
      <c r="D611">
        <v>56</v>
      </c>
      <c r="F611">
        <f t="shared" si="27"/>
        <v>1.2727272727272727</v>
      </c>
      <c r="G611">
        <f t="shared" si="28"/>
        <v>56</v>
      </c>
      <c r="H611">
        <f t="shared" si="29"/>
        <v>1.2727272727272727</v>
      </c>
    </row>
    <row r="612" spans="2:8">
      <c r="B612">
        <v>33</v>
      </c>
      <c r="C612">
        <v>1</v>
      </c>
      <c r="D612">
        <v>42</v>
      </c>
      <c r="F612">
        <f t="shared" si="27"/>
        <v>1.2727272727272727</v>
      </c>
      <c r="G612">
        <f t="shared" si="28"/>
        <v>42</v>
      </c>
      <c r="H612">
        <f t="shared" si="29"/>
        <v>1.2727272727272727</v>
      </c>
    </row>
    <row r="613" spans="2:8">
      <c r="B613">
        <v>48</v>
      </c>
      <c r="C613">
        <v>1</v>
      </c>
      <c r="D613">
        <v>61</v>
      </c>
      <c r="F613">
        <f t="shared" si="27"/>
        <v>1.2708333333333333</v>
      </c>
      <c r="G613">
        <f t="shared" si="28"/>
        <v>61</v>
      </c>
      <c r="H613">
        <f t="shared" si="29"/>
        <v>1.2708333333333333</v>
      </c>
    </row>
    <row r="614" spans="2:8">
      <c r="B614">
        <v>48</v>
      </c>
      <c r="C614">
        <v>1</v>
      </c>
      <c r="D614">
        <v>61</v>
      </c>
      <c r="F614">
        <f t="shared" si="27"/>
        <v>1.2708333333333333</v>
      </c>
      <c r="G614">
        <f t="shared" si="28"/>
        <v>61</v>
      </c>
      <c r="H614">
        <f t="shared" si="29"/>
        <v>1.2708333333333333</v>
      </c>
    </row>
    <row r="615" spans="2:8">
      <c r="B615">
        <v>41</v>
      </c>
      <c r="C615">
        <v>1</v>
      </c>
      <c r="D615">
        <v>52</v>
      </c>
      <c r="F615">
        <f t="shared" si="27"/>
        <v>1.2682926829268293</v>
      </c>
      <c r="G615">
        <f t="shared" si="28"/>
        <v>52</v>
      </c>
      <c r="H615">
        <f t="shared" si="29"/>
        <v>1.2682926829268293</v>
      </c>
    </row>
    <row r="616" spans="2:8">
      <c r="B616">
        <v>45</v>
      </c>
      <c r="C616">
        <v>1</v>
      </c>
      <c r="D616">
        <v>57</v>
      </c>
      <c r="F616">
        <f t="shared" si="27"/>
        <v>1.2666666666666666</v>
      </c>
      <c r="G616">
        <f t="shared" si="28"/>
        <v>57</v>
      </c>
      <c r="H616">
        <f t="shared" si="29"/>
        <v>1.2666666666666666</v>
      </c>
    </row>
    <row r="617" spans="2:8">
      <c r="B617">
        <v>94</v>
      </c>
      <c r="C617">
        <v>1</v>
      </c>
      <c r="D617">
        <v>119</v>
      </c>
      <c r="F617">
        <f t="shared" si="27"/>
        <v>1.2659574468085106</v>
      </c>
      <c r="G617">
        <f t="shared" si="28"/>
        <v>119</v>
      </c>
      <c r="H617">
        <f t="shared" si="29"/>
        <v>1.2659574468085106</v>
      </c>
    </row>
    <row r="618" spans="2:8">
      <c r="B618">
        <v>34</v>
      </c>
      <c r="C618">
        <v>1</v>
      </c>
      <c r="D618">
        <v>43</v>
      </c>
      <c r="F618">
        <f t="shared" si="27"/>
        <v>1.2647058823529411</v>
      </c>
      <c r="G618">
        <f t="shared" si="28"/>
        <v>43</v>
      </c>
      <c r="H618">
        <f t="shared" si="29"/>
        <v>1.2647058823529411</v>
      </c>
    </row>
    <row r="619" spans="2:8">
      <c r="B619">
        <v>34</v>
      </c>
      <c r="C619">
        <v>1</v>
      </c>
      <c r="D619">
        <v>43</v>
      </c>
      <c r="F619">
        <f t="shared" si="27"/>
        <v>1.2647058823529411</v>
      </c>
      <c r="G619">
        <f t="shared" si="28"/>
        <v>43</v>
      </c>
      <c r="H619">
        <f t="shared" si="29"/>
        <v>1.2647058823529411</v>
      </c>
    </row>
    <row r="620" spans="2:8">
      <c r="B620">
        <v>53</v>
      </c>
      <c r="C620">
        <v>1</v>
      </c>
      <c r="D620">
        <v>67</v>
      </c>
      <c r="F620">
        <f t="shared" si="27"/>
        <v>1.2641509433962264</v>
      </c>
      <c r="G620">
        <f t="shared" si="28"/>
        <v>67</v>
      </c>
      <c r="H620">
        <f t="shared" si="29"/>
        <v>1.2641509433962264</v>
      </c>
    </row>
    <row r="621" spans="2:8">
      <c r="B621">
        <v>57</v>
      </c>
      <c r="C621">
        <v>1</v>
      </c>
      <c r="D621">
        <v>72</v>
      </c>
      <c r="F621">
        <f t="shared" si="27"/>
        <v>1.263157894736842</v>
      </c>
      <c r="G621">
        <f t="shared" si="28"/>
        <v>72</v>
      </c>
      <c r="H621">
        <f t="shared" si="29"/>
        <v>1.263157894736842</v>
      </c>
    </row>
    <row r="622" spans="2:8">
      <c r="B622">
        <v>38</v>
      </c>
      <c r="C622">
        <v>1</v>
      </c>
      <c r="D622">
        <v>48</v>
      </c>
      <c r="F622">
        <f t="shared" si="27"/>
        <v>1.263157894736842</v>
      </c>
      <c r="G622">
        <f t="shared" si="28"/>
        <v>48</v>
      </c>
      <c r="H622">
        <f t="shared" si="29"/>
        <v>1.263157894736842</v>
      </c>
    </row>
    <row r="623" spans="2:8">
      <c r="B623">
        <v>42</v>
      </c>
      <c r="C623">
        <v>1</v>
      </c>
      <c r="D623">
        <v>53</v>
      </c>
      <c r="F623">
        <f t="shared" si="27"/>
        <v>1.2619047619047619</v>
      </c>
      <c r="G623">
        <f t="shared" si="28"/>
        <v>53</v>
      </c>
      <c r="H623">
        <f t="shared" si="29"/>
        <v>1.2619047619047619</v>
      </c>
    </row>
    <row r="624" spans="2:8">
      <c r="B624">
        <v>42</v>
      </c>
      <c r="C624">
        <v>1</v>
      </c>
      <c r="D624">
        <v>53</v>
      </c>
      <c r="F624">
        <f t="shared" si="27"/>
        <v>1.2619047619047619</v>
      </c>
      <c r="G624">
        <f t="shared" si="28"/>
        <v>53</v>
      </c>
      <c r="H624">
        <f t="shared" si="29"/>
        <v>1.2619047619047619</v>
      </c>
    </row>
    <row r="625" spans="2:8">
      <c r="B625">
        <v>65</v>
      </c>
      <c r="C625">
        <v>1</v>
      </c>
      <c r="D625">
        <v>82</v>
      </c>
      <c r="F625">
        <f t="shared" si="27"/>
        <v>1.2615384615384615</v>
      </c>
      <c r="G625">
        <f t="shared" si="28"/>
        <v>82</v>
      </c>
      <c r="H625">
        <f t="shared" si="29"/>
        <v>1.2615384615384615</v>
      </c>
    </row>
    <row r="626" spans="2:8">
      <c r="B626">
        <v>46</v>
      </c>
      <c r="C626">
        <v>1</v>
      </c>
      <c r="D626">
        <v>58</v>
      </c>
      <c r="F626">
        <f t="shared" si="27"/>
        <v>1.2608695652173914</v>
      </c>
      <c r="G626">
        <f t="shared" si="28"/>
        <v>58</v>
      </c>
      <c r="H626">
        <f t="shared" si="29"/>
        <v>1.2608695652173914</v>
      </c>
    </row>
    <row r="627" spans="2:8">
      <c r="B627">
        <v>46</v>
      </c>
      <c r="C627">
        <v>1</v>
      </c>
      <c r="D627">
        <v>58</v>
      </c>
      <c r="F627">
        <f t="shared" si="27"/>
        <v>1.2608695652173914</v>
      </c>
      <c r="G627">
        <f t="shared" si="28"/>
        <v>58</v>
      </c>
      <c r="H627">
        <f t="shared" si="29"/>
        <v>1.2608695652173914</v>
      </c>
    </row>
    <row r="628" spans="2:8">
      <c r="B628">
        <v>186</v>
      </c>
      <c r="C628">
        <v>1</v>
      </c>
      <c r="D628">
        <v>234</v>
      </c>
      <c r="F628">
        <f t="shared" si="27"/>
        <v>1.2580645161290323</v>
      </c>
      <c r="G628">
        <f t="shared" si="28"/>
        <v>234</v>
      </c>
      <c r="H628">
        <f t="shared" si="29"/>
        <v>1.2580645161290323</v>
      </c>
    </row>
    <row r="629" spans="2:8">
      <c r="B629">
        <v>62</v>
      </c>
      <c r="C629">
        <v>1</v>
      </c>
      <c r="D629">
        <v>78</v>
      </c>
      <c r="F629">
        <f t="shared" si="27"/>
        <v>1.2580645161290323</v>
      </c>
      <c r="G629">
        <f t="shared" si="28"/>
        <v>78</v>
      </c>
      <c r="H629">
        <f t="shared" si="29"/>
        <v>1.2580645161290323</v>
      </c>
    </row>
    <row r="630" spans="2:8">
      <c r="B630">
        <v>183</v>
      </c>
      <c r="C630">
        <v>1</v>
      </c>
      <c r="D630">
        <v>230</v>
      </c>
      <c r="F630">
        <f t="shared" si="27"/>
        <v>1.2568306010928962</v>
      </c>
      <c r="G630">
        <f t="shared" si="28"/>
        <v>230</v>
      </c>
      <c r="H630">
        <f t="shared" si="29"/>
        <v>1.2568306010928962</v>
      </c>
    </row>
    <row r="631" spans="2:8">
      <c r="B631" s="2">
        <v>133</v>
      </c>
      <c r="C631" s="2">
        <v>1</v>
      </c>
      <c r="D631" s="2">
        <v>167</v>
      </c>
      <c r="F631">
        <f t="shared" si="27"/>
        <v>1.255639097744361</v>
      </c>
      <c r="G631">
        <f t="shared" si="28"/>
        <v>167</v>
      </c>
      <c r="H631">
        <f t="shared" si="29"/>
        <v>1.255639097744361</v>
      </c>
    </row>
    <row r="632" spans="2:8">
      <c r="B632">
        <v>47</v>
      </c>
      <c r="C632">
        <v>1</v>
      </c>
      <c r="D632">
        <v>59</v>
      </c>
      <c r="F632">
        <f t="shared" si="27"/>
        <v>1.2553191489361701</v>
      </c>
      <c r="G632">
        <f t="shared" si="28"/>
        <v>59</v>
      </c>
      <c r="H632">
        <f t="shared" si="29"/>
        <v>1.2553191489361701</v>
      </c>
    </row>
    <row r="633" spans="2:8">
      <c r="B633">
        <v>47</v>
      </c>
      <c r="C633">
        <v>1</v>
      </c>
      <c r="D633">
        <v>59</v>
      </c>
      <c r="F633">
        <f t="shared" si="27"/>
        <v>1.2553191489361701</v>
      </c>
      <c r="G633">
        <f t="shared" si="28"/>
        <v>59</v>
      </c>
      <c r="H633">
        <f t="shared" si="29"/>
        <v>1.2553191489361701</v>
      </c>
    </row>
    <row r="634" spans="2:8">
      <c r="B634">
        <v>129</v>
      </c>
      <c r="C634">
        <v>5</v>
      </c>
      <c r="D634">
        <v>807</v>
      </c>
      <c r="F634">
        <f t="shared" si="27"/>
        <v>6.2558139534883717</v>
      </c>
      <c r="G634">
        <f t="shared" si="28"/>
        <v>161.4</v>
      </c>
      <c r="H634">
        <f t="shared" si="29"/>
        <v>1.2511627906976743</v>
      </c>
    </row>
    <row r="635" spans="2:8">
      <c r="B635">
        <v>78</v>
      </c>
      <c r="C635">
        <v>2</v>
      </c>
      <c r="D635">
        <v>195</v>
      </c>
      <c r="F635">
        <f t="shared" si="27"/>
        <v>2.5</v>
      </c>
      <c r="G635">
        <f t="shared" si="28"/>
        <v>97.5</v>
      </c>
      <c r="H635">
        <f t="shared" si="29"/>
        <v>1.25</v>
      </c>
    </row>
    <row r="636" spans="2:8">
      <c r="B636">
        <v>48</v>
      </c>
      <c r="C636">
        <v>1</v>
      </c>
      <c r="D636">
        <v>60</v>
      </c>
      <c r="F636">
        <f t="shared" si="27"/>
        <v>1.25</v>
      </c>
      <c r="G636">
        <f t="shared" si="28"/>
        <v>60</v>
      </c>
      <c r="H636">
        <f t="shared" si="29"/>
        <v>1.25</v>
      </c>
    </row>
    <row r="637" spans="2:8">
      <c r="B637">
        <v>48</v>
      </c>
      <c r="C637">
        <v>1</v>
      </c>
      <c r="D637">
        <v>60</v>
      </c>
      <c r="F637">
        <f t="shared" si="27"/>
        <v>1.25</v>
      </c>
      <c r="G637">
        <f t="shared" si="28"/>
        <v>60</v>
      </c>
      <c r="H637">
        <f t="shared" si="29"/>
        <v>1.25</v>
      </c>
    </row>
    <row r="638" spans="2:8">
      <c r="B638">
        <v>36</v>
      </c>
      <c r="C638">
        <v>1</v>
      </c>
      <c r="D638">
        <v>45</v>
      </c>
      <c r="F638">
        <f t="shared" si="27"/>
        <v>1.25</v>
      </c>
      <c r="G638">
        <f t="shared" si="28"/>
        <v>45</v>
      </c>
      <c r="H638">
        <f t="shared" si="29"/>
        <v>1.25</v>
      </c>
    </row>
    <row r="639" spans="2:8">
      <c r="B639">
        <v>36</v>
      </c>
      <c r="C639">
        <v>1</v>
      </c>
      <c r="D639">
        <v>45</v>
      </c>
      <c r="F639">
        <f t="shared" si="27"/>
        <v>1.25</v>
      </c>
      <c r="G639">
        <f t="shared" si="28"/>
        <v>45</v>
      </c>
      <c r="H639">
        <f t="shared" si="29"/>
        <v>1.25</v>
      </c>
    </row>
    <row r="640" spans="2:8">
      <c r="B640">
        <v>24</v>
      </c>
      <c r="C640">
        <v>1</v>
      </c>
      <c r="D640">
        <v>30</v>
      </c>
      <c r="F640">
        <f t="shared" si="27"/>
        <v>1.25</v>
      </c>
      <c r="G640">
        <f t="shared" si="28"/>
        <v>30</v>
      </c>
      <c r="H640">
        <f t="shared" si="29"/>
        <v>1.25</v>
      </c>
    </row>
    <row r="641" spans="2:8">
      <c r="B641">
        <v>69</v>
      </c>
      <c r="C641">
        <v>1</v>
      </c>
      <c r="D641">
        <v>86</v>
      </c>
      <c r="F641">
        <f t="shared" si="27"/>
        <v>1.2463768115942029</v>
      </c>
      <c r="G641">
        <f t="shared" si="28"/>
        <v>86</v>
      </c>
      <c r="H641">
        <f t="shared" si="29"/>
        <v>1.2463768115942029</v>
      </c>
    </row>
    <row r="642" spans="2:8">
      <c r="B642">
        <v>57</v>
      </c>
      <c r="C642">
        <v>1</v>
      </c>
      <c r="D642">
        <v>71</v>
      </c>
      <c r="F642">
        <f t="shared" si="27"/>
        <v>1.2456140350877194</v>
      </c>
      <c r="G642">
        <f t="shared" si="28"/>
        <v>71</v>
      </c>
      <c r="H642">
        <f t="shared" si="29"/>
        <v>1.2456140350877194</v>
      </c>
    </row>
    <row r="643" spans="2:8">
      <c r="B643">
        <v>53</v>
      </c>
      <c r="C643">
        <v>1</v>
      </c>
      <c r="D643">
        <v>66</v>
      </c>
      <c r="F643">
        <f t="shared" si="27"/>
        <v>1.2452830188679245</v>
      </c>
      <c r="G643">
        <f t="shared" si="28"/>
        <v>66</v>
      </c>
      <c r="H643">
        <f t="shared" si="29"/>
        <v>1.2452830188679245</v>
      </c>
    </row>
    <row r="644" spans="2:8">
      <c r="B644">
        <v>45</v>
      </c>
      <c r="C644">
        <v>1</v>
      </c>
      <c r="D644">
        <v>56</v>
      </c>
      <c r="F644">
        <f t="shared" si="27"/>
        <v>1.2444444444444445</v>
      </c>
      <c r="G644">
        <f t="shared" si="28"/>
        <v>56</v>
      </c>
      <c r="H644">
        <f t="shared" si="29"/>
        <v>1.2444444444444445</v>
      </c>
    </row>
    <row r="645" spans="2:8">
      <c r="B645">
        <v>207</v>
      </c>
      <c r="C645">
        <v>1</v>
      </c>
      <c r="D645">
        <v>257</v>
      </c>
      <c r="F645">
        <f t="shared" si="27"/>
        <v>1.2415458937198067</v>
      </c>
      <c r="G645">
        <f t="shared" si="28"/>
        <v>257</v>
      </c>
      <c r="H645">
        <f t="shared" si="29"/>
        <v>1.2415458937198067</v>
      </c>
    </row>
    <row r="646" spans="2:8">
      <c r="B646" s="2">
        <v>50</v>
      </c>
      <c r="C646" s="2">
        <v>1</v>
      </c>
      <c r="D646" s="2">
        <v>62</v>
      </c>
      <c r="F646">
        <f t="shared" ref="F646:F709" si="30">D646/B646</f>
        <v>1.24</v>
      </c>
      <c r="G646">
        <f t="shared" ref="G646:G709" si="31">IF(C646&gt;0,D646/C646,"")</f>
        <v>62</v>
      </c>
      <c r="H646">
        <f t="shared" ref="H646:H709" si="32">IF(AND(C646&gt;0,B646&gt;0),D646/(C646*B646),"")</f>
        <v>1.24</v>
      </c>
    </row>
    <row r="647" spans="2:8">
      <c r="B647">
        <v>46</v>
      </c>
      <c r="C647">
        <v>1</v>
      </c>
      <c r="D647">
        <v>57</v>
      </c>
      <c r="F647">
        <f t="shared" si="30"/>
        <v>1.2391304347826086</v>
      </c>
      <c r="G647">
        <f t="shared" si="31"/>
        <v>57</v>
      </c>
      <c r="H647">
        <f t="shared" si="32"/>
        <v>1.2391304347826086</v>
      </c>
    </row>
    <row r="648" spans="2:8">
      <c r="B648">
        <v>42</v>
      </c>
      <c r="C648">
        <v>1</v>
      </c>
      <c r="D648">
        <v>52</v>
      </c>
      <c r="F648">
        <f t="shared" si="30"/>
        <v>1.2380952380952381</v>
      </c>
      <c r="G648">
        <f t="shared" si="31"/>
        <v>52</v>
      </c>
      <c r="H648">
        <f t="shared" si="32"/>
        <v>1.2380952380952381</v>
      </c>
    </row>
    <row r="649" spans="2:8">
      <c r="B649">
        <v>51</v>
      </c>
      <c r="C649">
        <v>1</v>
      </c>
      <c r="D649">
        <v>63</v>
      </c>
      <c r="F649">
        <f t="shared" si="30"/>
        <v>1.2352941176470589</v>
      </c>
      <c r="G649">
        <f t="shared" si="31"/>
        <v>63</v>
      </c>
      <c r="H649">
        <f t="shared" si="32"/>
        <v>1.2352941176470589</v>
      </c>
    </row>
    <row r="650" spans="2:8">
      <c r="B650">
        <v>51</v>
      </c>
      <c r="C650">
        <v>1</v>
      </c>
      <c r="D650">
        <v>63</v>
      </c>
      <c r="F650">
        <f t="shared" si="30"/>
        <v>1.2352941176470589</v>
      </c>
      <c r="G650">
        <f t="shared" si="31"/>
        <v>63</v>
      </c>
      <c r="H650">
        <f t="shared" si="32"/>
        <v>1.2352941176470589</v>
      </c>
    </row>
    <row r="651" spans="2:8">
      <c r="B651">
        <v>81</v>
      </c>
      <c r="C651">
        <v>1</v>
      </c>
      <c r="D651">
        <v>100</v>
      </c>
      <c r="F651">
        <f t="shared" si="30"/>
        <v>1.2345679012345678</v>
      </c>
      <c r="G651">
        <f t="shared" si="31"/>
        <v>100</v>
      </c>
      <c r="H651">
        <f t="shared" si="32"/>
        <v>1.2345679012345678</v>
      </c>
    </row>
    <row r="652" spans="2:8">
      <c r="B652">
        <v>47</v>
      </c>
      <c r="C652">
        <v>1</v>
      </c>
      <c r="D652">
        <v>58</v>
      </c>
      <c r="F652">
        <f t="shared" si="30"/>
        <v>1.2340425531914894</v>
      </c>
      <c r="G652">
        <f t="shared" si="31"/>
        <v>58</v>
      </c>
      <c r="H652">
        <f t="shared" si="32"/>
        <v>1.2340425531914894</v>
      </c>
    </row>
    <row r="653" spans="2:8">
      <c r="B653">
        <v>60</v>
      </c>
      <c r="C653">
        <v>1</v>
      </c>
      <c r="D653">
        <v>74</v>
      </c>
      <c r="F653">
        <f t="shared" si="30"/>
        <v>1.2333333333333334</v>
      </c>
      <c r="G653">
        <f t="shared" si="31"/>
        <v>74</v>
      </c>
      <c r="H653">
        <f t="shared" si="32"/>
        <v>1.2333333333333334</v>
      </c>
    </row>
    <row r="654" spans="2:8">
      <c r="B654">
        <v>56</v>
      </c>
      <c r="C654">
        <v>1</v>
      </c>
      <c r="D654">
        <v>69</v>
      </c>
      <c r="F654">
        <f t="shared" si="30"/>
        <v>1.2321428571428572</v>
      </c>
      <c r="G654">
        <f t="shared" si="31"/>
        <v>69</v>
      </c>
      <c r="H654">
        <f t="shared" si="32"/>
        <v>1.2321428571428572</v>
      </c>
    </row>
    <row r="655" spans="2:8">
      <c r="B655">
        <v>95</v>
      </c>
      <c r="C655">
        <v>1</v>
      </c>
      <c r="D655">
        <v>117</v>
      </c>
      <c r="F655">
        <f t="shared" si="30"/>
        <v>1.2315789473684211</v>
      </c>
      <c r="G655">
        <f t="shared" si="31"/>
        <v>117</v>
      </c>
      <c r="H655">
        <f t="shared" si="32"/>
        <v>1.2315789473684211</v>
      </c>
    </row>
    <row r="656" spans="2:8">
      <c r="B656">
        <v>52</v>
      </c>
      <c r="C656">
        <v>1</v>
      </c>
      <c r="D656">
        <v>64</v>
      </c>
      <c r="F656">
        <f t="shared" si="30"/>
        <v>1.2307692307692308</v>
      </c>
      <c r="G656">
        <f t="shared" si="31"/>
        <v>64</v>
      </c>
      <c r="H656">
        <f t="shared" si="32"/>
        <v>1.2307692307692308</v>
      </c>
    </row>
    <row r="657" spans="2:8">
      <c r="B657">
        <v>52</v>
      </c>
      <c r="C657">
        <v>1</v>
      </c>
      <c r="D657">
        <v>64</v>
      </c>
      <c r="F657">
        <f t="shared" si="30"/>
        <v>1.2307692307692308</v>
      </c>
      <c r="G657">
        <f t="shared" si="31"/>
        <v>64</v>
      </c>
      <c r="H657">
        <f t="shared" si="32"/>
        <v>1.2307692307692308</v>
      </c>
    </row>
    <row r="658" spans="2:8">
      <c r="B658">
        <v>39</v>
      </c>
      <c r="C658">
        <v>1</v>
      </c>
      <c r="D658">
        <v>48</v>
      </c>
      <c r="F658">
        <f t="shared" si="30"/>
        <v>1.2307692307692308</v>
      </c>
      <c r="G658">
        <f t="shared" si="31"/>
        <v>48</v>
      </c>
      <c r="H658">
        <f t="shared" si="32"/>
        <v>1.2307692307692308</v>
      </c>
    </row>
    <row r="659" spans="2:8">
      <c r="B659">
        <v>83</v>
      </c>
      <c r="C659">
        <v>1</v>
      </c>
      <c r="D659">
        <v>102</v>
      </c>
      <c r="F659">
        <f t="shared" si="30"/>
        <v>1.2289156626506024</v>
      </c>
      <c r="G659">
        <f t="shared" si="31"/>
        <v>102</v>
      </c>
      <c r="H659">
        <f t="shared" si="32"/>
        <v>1.2289156626506024</v>
      </c>
    </row>
    <row r="660" spans="2:8">
      <c r="B660">
        <v>35</v>
      </c>
      <c r="C660">
        <v>1</v>
      </c>
      <c r="D660">
        <v>43</v>
      </c>
      <c r="F660">
        <f t="shared" si="30"/>
        <v>1.2285714285714286</v>
      </c>
      <c r="G660">
        <f t="shared" si="31"/>
        <v>43</v>
      </c>
      <c r="H660">
        <f t="shared" si="32"/>
        <v>1.2285714285714286</v>
      </c>
    </row>
    <row r="661" spans="2:8">
      <c r="B661">
        <v>53</v>
      </c>
      <c r="C661">
        <v>1</v>
      </c>
      <c r="D661">
        <v>65</v>
      </c>
      <c r="F661">
        <f t="shared" si="30"/>
        <v>1.2264150943396226</v>
      </c>
      <c r="G661">
        <f t="shared" si="31"/>
        <v>65</v>
      </c>
      <c r="H661">
        <f t="shared" si="32"/>
        <v>1.2264150943396226</v>
      </c>
    </row>
    <row r="662" spans="2:8">
      <c r="B662">
        <v>109</v>
      </c>
      <c r="C662">
        <v>2</v>
      </c>
      <c r="D662">
        <v>267</v>
      </c>
      <c r="F662">
        <f t="shared" si="30"/>
        <v>2.4495412844036699</v>
      </c>
      <c r="G662">
        <f t="shared" si="31"/>
        <v>133.5</v>
      </c>
      <c r="H662">
        <f t="shared" si="32"/>
        <v>1.224770642201835</v>
      </c>
    </row>
    <row r="663" spans="2:8">
      <c r="B663">
        <v>58</v>
      </c>
      <c r="C663">
        <v>1</v>
      </c>
      <c r="D663">
        <v>71</v>
      </c>
      <c r="F663">
        <f t="shared" si="30"/>
        <v>1.2241379310344827</v>
      </c>
      <c r="G663">
        <f t="shared" si="31"/>
        <v>71</v>
      </c>
      <c r="H663">
        <f t="shared" si="32"/>
        <v>1.2241379310344827</v>
      </c>
    </row>
    <row r="664" spans="2:8">
      <c r="B664">
        <v>58</v>
      </c>
      <c r="C664">
        <v>1</v>
      </c>
      <c r="D664">
        <v>71</v>
      </c>
      <c r="F664">
        <f t="shared" si="30"/>
        <v>1.2241379310344827</v>
      </c>
      <c r="G664">
        <f t="shared" si="31"/>
        <v>71</v>
      </c>
      <c r="H664">
        <f t="shared" si="32"/>
        <v>1.2241379310344827</v>
      </c>
    </row>
    <row r="665" spans="2:8">
      <c r="B665">
        <v>58</v>
      </c>
      <c r="C665">
        <v>1</v>
      </c>
      <c r="D665">
        <v>71</v>
      </c>
      <c r="F665">
        <f t="shared" si="30"/>
        <v>1.2241379310344827</v>
      </c>
      <c r="G665">
        <f t="shared" si="31"/>
        <v>71</v>
      </c>
      <c r="H665">
        <f t="shared" si="32"/>
        <v>1.2241379310344827</v>
      </c>
    </row>
    <row r="666" spans="2:8">
      <c r="B666">
        <v>121</v>
      </c>
      <c r="C666">
        <v>1</v>
      </c>
      <c r="D666">
        <v>148</v>
      </c>
      <c r="F666">
        <f t="shared" si="30"/>
        <v>1.2231404958677685</v>
      </c>
      <c r="G666">
        <f t="shared" si="31"/>
        <v>148</v>
      </c>
      <c r="H666">
        <f t="shared" si="32"/>
        <v>1.2231404958677685</v>
      </c>
    </row>
    <row r="667" spans="2:8">
      <c r="B667">
        <v>72</v>
      </c>
      <c r="C667">
        <v>1</v>
      </c>
      <c r="D667">
        <v>88</v>
      </c>
      <c r="F667">
        <f t="shared" si="30"/>
        <v>1.2222222222222223</v>
      </c>
      <c r="G667">
        <f t="shared" si="31"/>
        <v>88</v>
      </c>
      <c r="H667">
        <f t="shared" si="32"/>
        <v>1.2222222222222223</v>
      </c>
    </row>
    <row r="668" spans="2:8">
      <c r="B668">
        <v>72</v>
      </c>
      <c r="C668">
        <v>1</v>
      </c>
      <c r="D668">
        <v>88</v>
      </c>
      <c r="F668">
        <f t="shared" si="30"/>
        <v>1.2222222222222223</v>
      </c>
      <c r="G668">
        <f t="shared" si="31"/>
        <v>88</v>
      </c>
      <c r="H668">
        <f t="shared" si="32"/>
        <v>1.2222222222222223</v>
      </c>
    </row>
    <row r="669" spans="2:8">
      <c r="B669">
        <v>72</v>
      </c>
      <c r="C669">
        <v>1</v>
      </c>
      <c r="D669">
        <v>88</v>
      </c>
      <c r="F669">
        <f t="shared" si="30"/>
        <v>1.2222222222222223</v>
      </c>
      <c r="G669">
        <f t="shared" si="31"/>
        <v>88</v>
      </c>
      <c r="H669">
        <f t="shared" si="32"/>
        <v>1.2222222222222223</v>
      </c>
    </row>
    <row r="670" spans="2:8">
      <c r="B670">
        <v>63</v>
      </c>
      <c r="C670">
        <v>1</v>
      </c>
      <c r="D670">
        <v>77</v>
      </c>
      <c r="F670">
        <f t="shared" si="30"/>
        <v>1.2222222222222223</v>
      </c>
      <c r="G670">
        <f t="shared" si="31"/>
        <v>77</v>
      </c>
      <c r="H670">
        <f t="shared" si="32"/>
        <v>1.2222222222222223</v>
      </c>
    </row>
    <row r="671" spans="2:8">
      <c r="B671">
        <v>63</v>
      </c>
      <c r="C671">
        <v>1</v>
      </c>
      <c r="D671">
        <v>77</v>
      </c>
      <c r="F671">
        <f t="shared" si="30"/>
        <v>1.2222222222222223</v>
      </c>
      <c r="G671">
        <f t="shared" si="31"/>
        <v>77</v>
      </c>
      <c r="H671">
        <f t="shared" si="32"/>
        <v>1.2222222222222223</v>
      </c>
    </row>
    <row r="672" spans="2:8">
      <c r="B672">
        <v>45</v>
      </c>
      <c r="C672">
        <v>1</v>
      </c>
      <c r="D672">
        <v>55</v>
      </c>
      <c r="F672">
        <f t="shared" si="30"/>
        <v>1.2222222222222223</v>
      </c>
      <c r="G672">
        <f t="shared" si="31"/>
        <v>55</v>
      </c>
      <c r="H672">
        <f t="shared" si="32"/>
        <v>1.2222222222222223</v>
      </c>
    </row>
    <row r="673" spans="2:8">
      <c r="B673">
        <v>68</v>
      </c>
      <c r="C673">
        <v>1</v>
      </c>
      <c r="D673">
        <v>83</v>
      </c>
      <c r="F673">
        <f t="shared" si="30"/>
        <v>1.2205882352941178</v>
      </c>
      <c r="G673">
        <f t="shared" si="31"/>
        <v>83</v>
      </c>
      <c r="H673">
        <f t="shared" si="32"/>
        <v>1.2205882352941178</v>
      </c>
    </row>
    <row r="674" spans="2:8">
      <c r="B674">
        <v>59</v>
      </c>
      <c r="C674">
        <v>1</v>
      </c>
      <c r="D674">
        <v>72</v>
      </c>
      <c r="F674">
        <f t="shared" si="30"/>
        <v>1.2203389830508475</v>
      </c>
      <c r="G674">
        <f t="shared" si="31"/>
        <v>72</v>
      </c>
      <c r="H674">
        <f t="shared" si="32"/>
        <v>1.2203389830508475</v>
      </c>
    </row>
    <row r="675" spans="2:8">
      <c r="B675">
        <v>55</v>
      </c>
      <c r="C675">
        <v>1</v>
      </c>
      <c r="D675">
        <v>67</v>
      </c>
      <c r="F675">
        <f t="shared" si="30"/>
        <v>1.2181818181818183</v>
      </c>
      <c r="G675">
        <f t="shared" si="31"/>
        <v>67</v>
      </c>
      <c r="H675">
        <f t="shared" si="32"/>
        <v>1.2181818181818183</v>
      </c>
    </row>
    <row r="676" spans="2:8">
      <c r="B676">
        <v>46</v>
      </c>
      <c r="C676">
        <v>1</v>
      </c>
      <c r="D676">
        <v>56</v>
      </c>
      <c r="F676">
        <f t="shared" si="30"/>
        <v>1.2173913043478262</v>
      </c>
      <c r="G676">
        <f t="shared" si="31"/>
        <v>56</v>
      </c>
      <c r="H676">
        <f t="shared" si="32"/>
        <v>1.2173913043478262</v>
      </c>
    </row>
    <row r="677" spans="2:8">
      <c r="B677">
        <v>76</v>
      </c>
      <c r="C677">
        <v>2</v>
      </c>
      <c r="D677">
        <v>185</v>
      </c>
      <c r="F677">
        <f t="shared" si="30"/>
        <v>2.4342105263157894</v>
      </c>
      <c r="G677">
        <f t="shared" si="31"/>
        <v>92.5</v>
      </c>
      <c r="H677">
        <f t="shared" si="32"/>
        <v>1.2171052631578947</v>
      </c>
    </row>
    <row r="678" spans="2:8">
      <c r="B678">
        <v>65</v>
      </c>
      <c r="C678">
        <v>1</v>
      </c>
      <c r="D678">
        <v>79</v>
      </c>
      <c r="F678">
        <f t="shared" si="30"/>
        <v>1.2153846153846153</v>
      </c>
      <c r="G678">
        <f t="shared" si="31"/>
        <v>79</v>
      </c>
      <c r="H678">
        <f t="shared" si="32"/>
        <v>1.2153846153846153</v>
      </c>
    </row>
    <row r="679" spans="2:8">
      <c r="B679">
        <v>76</v>
      </c>
      <c r="C679">
        <v>1</v>
      </c>
      <c r="D679">
        <v>92</v>
      </c>
      <c r="F679">
        <f t="shared" si="30"/>
        <v>1.2105263157894737</v>
      </c>
      <c r="G679">
        <f t="shared" si="31"/>
        <v>92</v>
      </c>
      <c r="H679">
        <f t="shared" si="32"/>
        <v>1.2105263157894737</v>
      </c>
    </row>
    <row r="680" spans="2:8">
      <c r="B680">
        <v>69</v>
      </c>
      <c r="C680">
        <v>2</v>
      </c>
      <c r="D680">
        <v>167</v>
      </c>
      <c r="F680">
        <f t="shared" si="30"/>
        <v>2.4202898550724639</v>
      </c>
      <c r="G680">
        <f t="shared" si="31"/>
        <v>83.5</v>
      </c>
      <c r="H680">
        <f t="shared" si="32"/>
        <v>1.2101449275362319</v>
      </c>
    </row>
    <row r="681" spans="2:8">
      <c r="B681">
        <v>143</v>
      </c>
      <c r="C681">
        <v>1</v>
      </c>
      <c r="D681">
        <v>173</v>
      </c>
      <c r="F681">
        <f t="shared" si="30"/>
        <v>1.2097902097902098</v>
      </c>
      <c r="G681">
        <f t="shared" si="31"/>
        <v>173</v>
      </c>
      <c r="H681">
        <f t="shared" si="32"/>
        <v>1.2097902097902098</v>
      </c>
    </row>
    <row r="682" spans="2:8">
      <c r="B682">
        <v>62</v>
      </c>
      <c r="C682">
        <v>1</v>
      </c>
      <c r="D682">
        <v>75</v>
      </c>
      <c r="F682">
        <f t="shared" si="30"/>
        <v>1.2096774193548387</v>
      </c>
      <c r="G682">
        <f t="shared" si="31"/>
        <v>75</v>
      </c>
      <c r="H682">
        <f t="shared" si="32"/>
        <v>1.2096774193548387</v>
      </c>
    </row>
    <row r="683" spans="2:8">
      <c r="B683">
        <v>63</v>
      </c>
      <c r="C683">
        <v>1</v>
      </c>
      <c r="D683">
        <v>76</v>
      </c>
      <c r="F683">
        <f t="shared" si="30"/>
        <v>1.2063492063492063</v>
      </c>
      <c r="G683">
        <f t="shared" si="31"/>
        <v>76</v>
      </c>
      <c r="H683">
        <f t="shared" si="32"/>
        <v>1.2063492063492063</v>
      </c>
    </row>
    <row r="684" spans="2:8">
      <c r="B684">
        <v>83</v>
      </c>
      <c r="C684">
        <v>1</v>
      </c>
      <c r="D684">
        <v>100</v>
      </c>
      <c r="F684">
        <f t="shared" si="30"/>
        <v>1.2048192771084338</v>
      </c>
      <c r="G684">
        <f t="shared" si="31"/>
        <v>100</v>
      </c>
      <c r="H684">
        <f t="shared" si="32"/>
        <v>1.2048192771084338</v>
      </c>
    </row>
    <row r="685" spans="2:8">
      <c r="B685">
        <v>49</v>
      </c>
      <c r="C685">
        <v>1</v>
      </c>
      <c r="D685">
        <v>59</v>
      </c>
      <c r="F685">
        <f t="shared" si="30"/>
        <v>1.2040816326530612</v>
      </c>
      <c r="G685">
        <f t="shared" si="31"/>
        <v>59</v>
      </c>
      <c r="H685">
        <f t="shared" si="32"/>
        <v>1.2040816326530612</v>
      </c>
    </row>
    <row r="686" spans="2:8">
      <c r="B686">
        <v>59</v>
      </c>
      <c r="C686">
        <v>1</v>
      </c>
      <c r="D686">
        <v>71</v>
      </c>
      <c r="F686">
        <f t="shared" si="30"/>
        <v>1.2033898305084745</v>
      </c>
      <c r="G686">
        <f t="shared" si="31"/>
        <v>71</v>
      </c>
      <c r="H686">
        <f t="shared" si="32"/>
        <v>1.2033898305084745</v>
      </c>
    </row>
    <row r="687" spans="2:8">
      <c r="B687">
        <v>148</v>
      </c>
      <c r="C687">
        <v>1</v>
      </c>
      <c r="D687">
        <v>178</v>
      </c>
      <c r="F687">
        <f t="shared" si="30"/>
        <v>1.2027027027027026</v>
      </c>
      <c r="G687">
        <f t="shared" si="31"/>
        <v>178</v>
      </c>
      <c r="H687">
        <f t="shared" si="32"/>
        <v>1.2027027027027026</v>
      </c>
    </row>
    <row r="688" spans="2:8">
      <c r="B688">
        <v>89</v>
      </c>
      <c r="C688">
        <v>1</v>
      </c>
      <c r="D688">
        <v>107</v>
      </c>
      <c r="F688">
        <f t="shared" si="30"/>
        <v>1.202247191011236</v>
      </c>
      <c r="G688">
        <f t="shared" si="31"/>
        <v>107</v>
      </c>
      <c r="H688">
        <f t="shared" si="32"/>
        <v>1.202247191011236</v>
      </c>
    </row>
    <row r="689" spans="2:8">
      <c r="B689">
        <v>75</v>
      </c>
      <c r="C689">
        <v>1</v>
      </c>
      <c r="D689">
        <v>90</v>
      </c>
      <c r="F689">
        <f t="shared" si="30"/>
        <v>1.2</v>
      </c>
      <c r="G689">
        <f t="shared" si="31"/>
        <v>90</v>
      </c>
      <c r="H689">
        <f t="shared" si="32"/>
        <v>1.2</v>
      </c>
    </row>
    <row r="690" spans="2:8">
      <c r="B690">
        <v>55</v>
      </c>
      <c r="C690">
        <v>1</v>
      </c>
      <c r="D690">
        <v>66</v>
      </c>
      <c r="F690">
        <f t="shared" si="30"/>
        <v>1.2</v>
      </c>
      <c r="G690">
        <f t="shared" si="31"/>
        <v>66</v>
      </c>
      <c r="H690">
        <f t="shared" si="32"/>
        <v>1.2</v>
      </c>
    </row>
    <row r="691" spans="2:8">
      <c r="B691">
        <v>50</v>
      </c>
      <c r="C691">
        <v>1</v>
      </c>
      <c r="D691">
        <v>60</v>
      </c>
      <c r="F691">
        <f t="shared" si="30"/>
        <v>1.2</v>
      </c>
      <c r="G691">
        <f t="shared" si="31"/>
        <v>60</v>
      </c>
      <c r="H691">
        <f t="shared" si="32"/>
        <v>1.2</v>
      </c>
    </row>
    <row r="692" spans="2:8">
      <c r="B692">
        <v>45</v>
      </c>
      <c r="C692">
        <v>1</v>
      </c>
      <c r="D692">
        <v>54</v>
      </c>
      <c r="F692">
        <f t="shared" si="30"/>
        <v>1.2</v>
      </c>
      <c r="G692">
        <f t="shared" si="31"/>
        <v>54</v>
      </c>
      <c r="H692">
        <f t="shared" si="32"/>
        <v>1.2</v>
      </c>
    </row>
    <row r="693" spans="2:8">
      <c r="B693">
        <v>56</v>
      </c>
      <c r="C693">
        <v>1</v>
      </c>
      <c r="D693">
        <v>67</v>
      </c>
      <c r="F693">
        <f t="shared" si="30"/>
        <v>1.1964285714285714</v>
      </c>
      <c r="G693">
        <f t="shared" si="31"/>
        <v>67</v>
      </c>
      <c r="H693">
        <f t="shared" si="32"/>
        <v>1.1964285714285714</v>
      </c>
    </row>
    <row r="694" spans="2:8">
      <c r="B694">
        <v>214</v>
      </c>
      <c r="C694">
        <v>1</v>
      </c>
      <c r="D694">
        <v>256</v>
      </c>
      <c r="F694">
        <f t="shared" si="30"/>
        <v>1.1962616822429906</v>
      </c>
      <c r="G694">
        <f t="shared" si="31"/>
        <v>256</v>
      </c>
      <c r="H694">
        <f t="shared" si="32"/>
        <v>1.1962616822429906</v>
      </c>
    </row>
    <row r="695" spans="2:8">
      <c r="B695">
        <v>79</v>
      </c>
      <c r="C695">
        <v>2</v>
      </c>
      <c r="D695">
        <v>189</v>
      </c>
      <c r="F695">
        <f t="shared" si="30"/>
        <v>2.3924050632911391</v>
      </c>
      <c r="G695">
        <f t="shared" si="31"/>
        <v>94.5</v>
      </c>
      <c r="H695">
        <f t="shared" si="32"/>
        <v>1.1962025316455696</v>
      </c>
    </row>
    <row r="696" spans="2:8">
      <c r="B696">
        <v>102</v>
      </c>
      <c r="C696">
        <v>1</v>
      </c>
      <c r="D696">
        <v>122</v>
      </c>
      <c r="F696">
        <f t="shared" si="30"/>
        <v>1.196078431372549</v>
      </c>
      <c r="G696">
        <f t="shared" si="31"/>
        <v>122</v>
      </c>
      <c r="H696">
        <f t="shared" si="32"/>
        <v>1.196078431372549</v>
      </c>
    </row>
    <row r="697" spans="2:8">
      <c r="B697">
        <v>259</v>
      </c>
      <c r="C697">
        <v>3</v>
      </c>
      <c r="D697">
        <v>929</v>
      </c>
      <c r="F697">
        <f t="shared" si="30"/>
        <v>3.586872586872587</v>
      </c>
      <c r="G697">
        <f t="shared" si="31"/>
        <v>309.66666666666669</v>
      </c>
      <c r="H697">
        <f t="shared" si="32"/>
        <v>1.1956241956241955</v>
      </c>
    </row>
    <row r="698" spans="2:8">
      <c r="B698">
        <v>167</v>
      </c>
      <c r="C698">
        <v>3</v>
      </c>
      <c r="D698">
        <v>599</v>
      </c>
      <c r="F698">
        <f t="shared" si="30"/>
        <v>3.5868263473053892</v>
      </c>
      <c r="G698">
        <f t="shared" si="31"/>
        <v>199.66666666666666</v>
      </c>
      <c r="H698">
        <f t="shared" si="32"/>
        <v>1.1956087824351298</v>
      </c>
    </row>
    <row r="699" spans="2:8">
      <c r="B699">
        <v>62</v>
      </c>
      <c r="C699">
        <v>1</v>
      </c>
      <c r="D699">
        <v>74</v>
      </c>
      <c r="F699">
        <f t="shared" si="30"/>
        <v>1.1935483870967742</v>
      </c>
      <c r="G699">
        <f t="shared" si="31"/>
        <v>74</v>
      </c>
      <c r="H699">
        <f t="shared" si="32"/>
        <v>1.1935483870967742</v>
      </c>
    </row>
    <row r="700" spans="2:8">
      <c r="B700">
        <v>42</v>
      </c>
      <c r="C700">
        <v>1</v>
      </c>
      <c r="D700">
        <v>50</v>
      </c>
      <c r="F700">
        <f t="shared" si="30"/>
        <v>1.1904761904761905</v>
      </c>
      <c r="G700">
        <f t="shared" si="31"/>
        <v>50</v>
      </c>
      <c r="H700">
        <f t="shared" si="32"/>
        <v>1.1904761904761905</v>
      </c>
    </row>
    <row r="701" spans="2:8">
      <c r="B701">
        <v>79</v>
      </c>
      <c r="C701">
        <v>1</v>
      </c>
      <c r="D701">
        <v>94</v>
      </c>
      <c r="F701">
        <f t="shared" si="30"/>
        <v>1.1898734177215189</v>
      </c>
      <c r="G701">
        <f t="shared" si="31"/>
        <v>94</v>
      </c>
      <c r="H701">
        <f t="shared" si="32"/>
        <v>1.1898734177215189</v>
      </c>
    </row>
    <row r="702" spans="2:8">
      <c r="B702">
        <v>64</v>
      </c>
      <c r="C702">
        <v>1</v>
      </c>
      <c r="D702">
        <v>76</v>
      </c>
      <c r="F702">
        <f t="shared" si="30"/>
        <v>1.1875</v>
      </c>
      <c r="G702">
        <f t="shared" si="31"/>
        <v>76</v>
      </c>
      <c r="H702">
        <f t="shared" si="32"/>
        <v>1.1875</v>
      </c>
    </row>
    <row r="703" spans="2:8">
      <c r="B703">
        <v>64</v>
      </c>
      <c r="C703">
        <v>1</v>
      </c>
      <c r="D703">
        <v>76</v>
      </c>
      <c r="F703">
        <f t="shared" si="30"/>
        <v>1.1875</v>
      </c>
      <c r="G703">
        <f t="shared" si="31"/>
        <v>76</v>
      </c>
      <c r="H703">
        <f t="shared" si="32"/>
        <v>1.1875</v>
      </c>
    </row>
    <row r="704" spans="2:8">
      <c r="B704">
        <v>319</v>
      </c>
      <c r="C704">
        <v>6</v>
      </c>
      <c r="D704">
        <v>2269</v>
      </c>
      <c r="F704">
        <f t="shared" si="30"/>
        <v>7.1128526645768027</v>
      </c>
      <c r="G704">
        <f t="shared" si="31"/>
        <v>378.16666666666669</v>
      </c>
      <c r="H704">
        <f t="shared" si="32"/>
        <v>1.1854754440961337</v>
      </c>
    </row>
    <row r="705" spans="2:8">
      <c r="B705">
        <v>54</v>
      </c>
      <c r="C705">
        <v>1</v>
      </c>
      <c r="D705">
        <v>64</v>
      </c>
      <c r="F705">
        <f t="shared" si="30"/>
        <v>1.1851851851851851</v>
      </c>
      <c r="G705">
        <f t="shared" si="31"/>
        <v>64</v>
      </c>
      <c r="H705">
        <f t="shared" si="32"/>
        <v>1.1851851851851851</v>
      </c>
    </row>
    <row r="706" spans="2:8">
      <c r="B706">
        <v>109</v>
      </c>
      <c r="C706">
        <v>1</v>
      </c>
      <c r="D706">
        <v>129</v>
      </c>
      <c r="F706">
        <f t="shared" si="30"/>
        <v>1.1834862385321101</v>
      </c>
      <c r="G706">
        <f t="shared" si="31"/>
        <v>129</v>
      </c>
      <c r="H706">
        <f t="shared" si="32"/>
        <v>1.1834862385321101</v>
      </c>
    </row>
    <row r="707" spans="2:8">
      <c r="B707">
        <v>71</v>
      </c>
      <c r="C707">
        <v>1</v>
      </c>
      <c r="D707">
        <v>84</v>
      </c>
      <c r="F707">
        <f t="shared" si="30"/>
        <v>1.1830985915492958</v>
      </c>
      <c r="G707">
        <f t="shared" si="31"/>
        <v>84</v>
      </c>
      <c r="H707">
        <f t="shared" si="32"/>
        <v>1.1830985915492958</v>
      </c>
    </row>
    <row r="708" spans="2:8">
      <c r="B708">
        <v>71</v>
      </c>
      <c r="C708">
        <v>1</v>
      </c>
      <c r="D708">
        <v>84</v>
      </c>
      <c r="F708">
        <f t="shared" si="30"/>
        <v>1.1830985915492958</v>
      </c>
      <c r="G708">
        <f t="shared" si="31"/>
        <v>84</v>
      </c>
      <c r="H708">
        <f t="shared" si="32"/>
        <v>1.1830985915492958</v>
      </c>
    </row>
    <row r="709" spans="2:8">
      <c r="B709">
        <v>67</v>
      </c>
      <c r="C709">
        <v>1</v>
      </c>
      <c r="D709">
        <v>79</v>
      </c>
      <c r="F709">
        <f t="shared" si="30"/>
        <v>1.1791044776119404</v>
      </c>
      <c r="G709">
        <f t="shared" si="31"/>
        <v>79</v>
      </c>
      <c r="H709">
        <f t="shared" si="32"/>
        <v>1.1791044776119404</v>
      </c>
    </row>
    <row r="710" spans="2:8">
      <c r="B710">
        <v>67</v>
      </c>
      <c r="C710">
        <v>1</v>
      </c>
      <c r="D710">
        <v>79</v>
      </c>
      <c r="F710">
        <f t="shared" ref="F710:F773" si="33">D710/B710</f>
        <v>1.1791044776119404</v>
      </c>
      <c r="G710">
        <f t="shared" ref="G710:G773" si="34">IF(C710&gt;0,D710/C710,"")</f>
        <v>79</v>
      </c>
      <c r="H710">
        <f t="shared" ref="H710:H773" si="35">IF(AND(C710&gt;0,B710&gt;0),D710/(C710*B710),"")</f>
        <v>1.1791044776119404</v>
      </c>
    </row>
    <row r="711" spans="2:8">
      <c r="B711">
        <v>62</v>
      </c>
      <c r="C711">
        <v>1</v>
      </c>
      <c r="D711">
        <v>73</v>
      </c>
      <c r="F711">
        <f t="shared" si="33"/>
        <v>1.1774193548387097</v>
      </c>
      <c r="G711">
        <f t="shared" si="34"/>
        <v>73</v>
      </c>
      <c r="H711">
        <f t="shared" si="35"/>
        <v>1.1774193548387097</v>
      </c>
    </row>
    <row r="712" spans="2:8">
      <c r="B712">
        <v>74</v>
      </c>
      <c r="C712">
        <v>1</v>
      </c>
      <c r="D712">
        <v>87</v>
      </c>
      <c r="F712">
        <f t="shared" si="33"/>
        <v>1.1756756756756757</v>
      </c>
      <c r="G712">
        <f t="shared" si="34"/>
        <v>87</v>
      </c>
      <c r="H712">
        <f t="shared" si="35"/>
        <v>1.1756756756756757</v>
      </c>
    </row>
    <row r="713" spans="2:8">
      <c r="B713">
        <v>114</v>
      </c>
      <c r="C713">
        <v>1</v>
      </c>
      <c r="D713">
        <v>134</v>
      </c>
      <c r="F713">
        <f t="shared" si="33"/>
        <v>1.1754385964912282</v>
      </c>
      <c r="G713">
        <f t="shared" si="34"/>
        <v>134</v>
      </c>
      <c r="H713">
        <f t="shared" si="35"/>
        <v>1.1754385964912282</v>
      </c>
    </row>
    <row r="714" spans="2:8">
      <c r="B714">
        <v>160</v>
      </c>
      <c r="C714">
        <v>3</v>
      </c>
      <c r="D714">
        <v>564</v>
      </c>
      <c r="F714">
        <f t="shared" si="33"/>
        <v>3.5249999999999999</v>
      </c>
      <c r="G714">
        <f t="shared" si="34"/>
        <v>188</v>
      </c>
      <c r="H714">
        <f t="shared" si="35"/>
        <v>1.175</v>
      </c>
    </row>
    <row r="715" spans="2:8">
      <c r="B715">
        <v>109</v>
      </c>
      <c r="C715">
        <v>1</v>
      </c>
      <c r="D715">
        <v>128</v>
      </c>
      <c r="F715">
        <f t="shared" si="33"/>
        <v>1.1743119266055047</v>
      </c>
      <c r="G715">
        <f t="shared" si="34"/>
        <v>128</v>
      </c>
      <c r="H715">
        <f t="shared" si="35"/>
        <v>1.1743119266055047</v>
      </c>
    </row>
    <row r="716" spans="2:8">
      <c r="B716">
        <v>92</v>
      </c>
      <c r="C716">
        <v>1</v>
      </c>
      <c r="D716">
        <v>108</v>
      </c>
      <c r="F716">
        <f t="shared" si="33"/>
        <v>1.173913043478261</v>
      </c>
      <c r="G716">
        <f t="shared" si="34"/>
        <v>108</v>
      </c>
      <c r="H716">
        <f t="shared" si="35"/>
        <v>1.173913043478261</v>
      </c>
    </row>
    <row r="717" spans="2:8">
      <c r="B717">
        <v>75</v>
      </c>
      <c r="C717">
        <v>1</v>
      </c>
      <c r="D717">
        <v>88</v>
      </c>
      <c r="F717">
        <f t="shared" si="33"/>
        <v>1.1733333333333333</v>
      </c>
      <c r="G717">
        <f t="shared" si="34"/>
        <v>88</v>
      </c>
      <c r="H717">
        <f t="shared" si="35"/>
        <v>1.1733333333333333</v>
      </c>
    </row>
    <row r="718" spans="2:8">
      <c r="B718">
        <v>132</v>
      </c>
      <c r="C718">
        <v>1</v>
      </c>
      <c r="D718">
        <v>154</v>
      </c>
      <c r="F718">
        <f t="shared" si="33"/>
        <v>1.1666666666666667</v>
      </c>
      <c r="G718">
        <f t="shared" si="34"/>
        <v>154</v>
      </c>
      <c r="H718">
        <f t="shared" si="35"/>
        <v>1.1666666666666667</v>
      </c>
    </row>
    <row r="719" spans="2:8">
      <c r="B719">
        <v>91</v>
      </c>
      <c r="C719">
        <v>1</v>
      </c>
      <c r="D719">
        <v>106</v>
      </c>
      <c r="F719">
        <f t="shared" si="33"/>
        <v>1.1648351648351649</v>
      </c>
      <c r="G719">
        <f t="shared" si="34"/>
        <v>106</v>
      </c>
      <c r="H719">
        <f t="shared" si="35"/>
        <v>1.1648351648351649</v>
      </c>
    </row>
    <row r="720" spans="2:8">
      <c r="B720">
        <v>55</v>
      </c>
      <c r="C720">
        <v>1</v>
      </c>
      <c r="D720">
        <v>64</v>
      </c>
      <c r="F720">
        <f t="shared" si="33"/>
        <v>1.1636363636363636</v>
      </c>
      <c r="G720">
        <f t="shared" si="34"/>
        <v>64</v>
      </c>
      <c r="H720">
        <f t="shared" si="35"/>
        <v>1.1636363636363636</v>
      </c>
    </row>
    <row r="721" spans="2:8">
      <c r="B721">
        <v>37</v>
      </c>
      <c r="C721">
        <v>1</v>
      </c>
      <c r="D721">
        <v>43</v>
      </c>
      <c r="F721">
        <f t="shared" si="33"/>
        <v>1.1621621621621621</v>
      </c>
      <c r="G721">
        <f t="shared" si="34"/>
        <v>43</v>
      </c>
      <c r="H721">
        <f t="shared" si="35"/>
        <v>1.1621621621621621</v>
      </c>
    </row>
    <row r="722" spans="2:8">
      <c r="B722">
        <v>75</v>
      </c>
      <c r="C722">
        <v>1</v>
      </c>
      <c r="D722">
        <v>87</v>
      </c>
      <c r="F722">
        <f t="shared" si="33"/>
        <v>1.1599999999999999</v>
      </c>
      <c r="G722">
        <f t="shared" si="34"/>
        <v>87</v>
      </c>
      <c r="H722">
        <f t="shared" si="35"/>
        <v>1.1599999999999999</v>
      </c>
    </row>
    <row r="723" spans="2:8">
      <c r="B723">
        <v>57</v>
      </c>
      <c r="C723">
        <v>1</v>
      </c>
      <c r="D723">
        <v>66</v>
      </c>
      <c r="F723">
        <f t="shared" si="33"/>
        <v>1.1578947368421053</v>
      </c>
      <c r="G723">
        <f t="shared" si="34"/>
        <v>66</v>
      </c>
      <c r="H723">
        <f t="shared" si="35"/>
        <v>1.1578947368421053</v>
      </c>
    </row>
    <row r="724" spans="2:8">
      <c r="B724">
        <v>83</v>
      </c>
      <c r="C724">
        <v>2</v>
      </c>
      <c r="D724">
        <v>192</v>
      </c>
      <c r="F724">
        <f t="shared" si="33"/>
        <v>2.3132530120481927</v>
      </c>
      <c r="G724">
        <f t="shared" si="34"/>
        <v>96</v>
      </c>
      <c r="H724">
        <f t="shared" si="35"/>
        <v>1.1566265060240963</v>
      </c>
    </row>
    <row r="725" spans="2:8">
      <c r="B725">
        <v>83</v>
      </c>
      <c r="C725">
        <v>1</v>
      </c>
      <c r="D725">
        <v>96</v>
      </c>
      <c r="F725">
        <f t="shared" si="33"/>
        <v>1.1566265060240963</v>
      </c>
      <c r="G725">
        <f t="shared" si="34"/>
        <v>96</v>
      </c>
      <c r="H725">
        <f t="shared" si="35"/>
        <v>1.1566265060240963</v>
      </c>
    </row>
    <row r="726" spans="2:8">
      <c r="B726">
        <v>240</v>
      </c>
      <c r="C726">
        <v>4</v>
      </c>
      <c r="D726">
        <v>1110</v>
      </c>
      <c r="F726">
        <f t="shared" si="33"/>
        <v>4.625</v>
      </c>
      <c r="G726">
        <f t="shared" si="34"/>
        <v>277.5</v>
      </c>
      <c r="H726">
        <f t="shared" si="35"/>
        <v>1.15625</v>
      </c>
    </row>
    <row r="727" spans="2:8">
      <c r="B727">
        <v>64</v>
      </c>
      <c r="C727">
        <v>1</v>
      </c>
      <c r="D727">
        <v>74</v>
      </c>
      <c r="F727">
        <f t="shared" si="33"/>
        <v>1.15625</v>
      </c>
      <c r="G727">
        <f t="shared" si="34"/>
        <v>74</v>
      </c>
      <c r="H727">
        <f t="shared" si="35"/>
        <v>1.15625</v>
      </c>
    </row>
    <row r="728" spans="2:8">
      <c r="B728">
        <v>64</v>
      </c>
      <c r="C728">
        <v>1</v>
      </c>
      <c r="D728">
        <v>74</v>
      </c>
      <c r="F728">
        <f t="shared" si="33"/>
        <v>1.15625</v>
      </c>
      <c r="G728">
        <f t="shared" si="34"/>
        <v>74</v>
      </c>
      <c r="H728">
        <f t="shared" si="35"/>
        <v>1.15625</v>
      </c>
    </row>
    <row r="729" spans="2:8">
      <c r="B729">
        <v>64</v>
      </c>
      <c r="C729">
        <v>1</v>
      </c>
      <c r="D729">
        <v>74</v>
      </c>
      <c r="F729">
        <f t="shared" si="33"/>
        <v>1.15625</v>
      </c>
      <c r="G729">
        <f t="shared" si="34"/>
        <v>74</v>
      </c>
      <c r="H729">
        <f t="shared" si="35"/>
        <v>1.15625</v>
      </c>
    </row>
    <row r="730" spans="2:8">
      <c r="B730">
        <v>77</v>
      </c>
      <c r="C730">
        <v>1</v>
      </c>
      <c r="D730">
        <v>89</v>
      </c>
      <c r="F730">
        <f t="shared" si="33"/>
        <v>1.1558441558441559</v>
      </c>
      <c r="G730">
        <f t="shared" si="34"/>
        <v>89</v>
      </c>
      <c r="H730">
        <f t="shared" si="35"/>
        <v>1.1558441558441559</v>
      </c>
    </row>
    <row r="731" spans="2:8">
      <c r="B731" s="2">
        <v>58</v>
      </c>
      <c r="C731" s="2">
        <v>1</v>
      </c>
      <c r="D731" s="2">
        <v>67</v>
      </c>
      <c r="F731">
        <f t="shared" si="33"/>
        <v>1.1551724137931034</v>
      </c>
      <c r="G731">
        <f t="shared" si="34"/>
        <v>67</v>
      </c>
      <c r="H731">
        <f t="shared" si="35"/>
        <v>1.1551724137931034</v>
      </c>
    </row>
    <row r="732" spans="2:8">
      <c r="B732" s="2">
        <v>225</v>
      </c>
      <c r="C732" s="2">
        <v>2</v>
      </c>
      <c r="D732" s="2">
        <v>519</v>
      </c>
      <c r="F732">
        <f t="shared" si="33"/>
        <v>2.3066666666666666</v>
      </c>
      <c r="G732">
        <f t="shared" si="34"/>
        <v>259.5</v>
      </c>
      <c r="H732">
        <f t="shared" si="35"/>
        <v>1.1533333333333333</v>
      </c>
    </row>
    <row r="733" spans="2:8">
      <c r="B733">
        <v>85</v>
      </c>
      <c r="C733">
        <v>1</v>
      </c>
      <c r="D733">
        <v>98</v>
      </c>
      <c r="F733">
        <f t="shared" si="33"/>
        <v>1.1529411764705881</v>
      </c>
      <c r="G733">
        <f t="shared" si="34"/>
        <v>98</v>
      </c>
      <c r="H733">
        <f t="shared" si="35"/>
        <v>1.1529411764705881</v>
      </c>
    </row>
    <row r="734" spans="2:8">
      <c r="B734">
        <v>72</v>
      </c>
      <c r="C734">
        <v>1</v>
      </c>
      <c r="D734">
        <v>83</v>
      </c>
      <c r="F734">
        <f t="shared" si="33"/>
        <v>1.1527777777777777</v>
      </c>
      <c r="G734">
        <f t="shared" si="34"/>
        <v>83</v>
      </c>
      <c r="H734">
        <f t="shared" si="35"/>
        <v>1.1527777777777777</v>
      </c>
    </row>
    <row r="735" spans="2:8">
      <c r="B735">
        <v>172</v>
      </c>
      <c r="C735">
        <v>1</v>
      </c>
      <c r="D735">
        <v>198</v>
      </c>
      <c r="F735">
        <f t="shared" si="33"/>
        <v>1.1511627906976745</v>
      </c>
      <c r="G735">
        <f t="shared" si="34"/>
        <v>198</v>
      </c>
      <c r="H735">
        <f t="shared" si="35"/>
        <v>1.1511627906976745</v>
      </c>
    </row>
    <row r="736" spans="2:8">
      <c r="B736">
        <v>80</v>
      </c>
      <c r="C736">
        <v>1</v>
      </c>
      <c r="D736">
        <v>92</v>
      </c>
      <c r="F736">
        <f t="shared" si="33"/>
        <v>1.1499999999999999</v>
      </c>
      <c r="G736">
        <f t="shared" si="34"/>
        <v>92</v>
      </c>
      <c r="H736">
        <f t="shared" si="35"/>
        <v>1.1499999999999999</v>
      </c>
    </row>
    <row r="737" spans="2:8">
      <c r="B737">
        <v>81</v>
      </c>
      <c r="C737">
        <v>1</v>
      </c>
      <c r="D737">
        <v>93</v>
      </c>
      <c r="F737">
        <f t="shared" si="33"/>
        <v>1.1481481481481481</v>
      </c>
      <c r="G737">
        <f t="shared" si="34"/>
        <v>93</v>
      </c>
      <c r="H737">
        <f t="shared" si="35"/>
        <v>1.1481481481481481</v>
      </c>
    </row>
    <row r="738" spans="2:8">
      <c r="B738">
        <v>136</v>
      </c>
      <c r="C738">
        <v>1</v>
      </c>
      <c r="D738">
        <v>156</v>
      </c>
      <c r="F738">
        <f t="shared" si="33"/>
        <v>1.1470588235294117</v>
      </c>
      <c r="G738">
        <f t="shared" si="34"/>
        <v>156</v>
      </c>
      <c r="H738">
        <f t="shared" si="35"/>
        <v>1.1470588235294117</v>
      </c>
    </row>
    <row r="739" spans="2:8">
      <c r="B739">
        <v>69</v>
      </c>
      <c r="C739">
        <v>1</v>
      </c>
      <c r="D739">
        <v>79</v>
      </c>
      <c r="F739">
        <f t="shared" si="33"/>
        <v>1.144927536231884</v>
      </c>
      <c r="G739">
        <f t="shared" si="34"/>
        <v>79</v>
      </c>
      <c r="H739">
        <f t="shared" si="35"/>
        <v>1.144927536231884</v>
      </c>
    </row>
    <row r="740" spans="2:8">
      <c r="B740">
        <v>139</v>
      </c>
      <c r="C740">
        <v>1</v>
      </c>
      <c r="D740">
        <v>159</v>
      </c>
      <c r="F740">
        <f t="shared" si="33"/>
        <v>1.1438848920863309</v>
      </c>
      <c r="G740">
        <f t="shared" si="34"/>
        <v>159</v>
      </c>
      <c r="H740">
        <f t="shared" si="35"/>
        <v>1.1438848920863309</v>
      </c>
    </row>
    <row r="741" spans="2:8">
      <c r="B741">
        <v>184</v>
      </c>
      <c r="C741">
        <v>1</v>
      </c>
      <c r="D741">
        <v>210</v>
      </c>
      <c r="F741">
        <f t="shared" si="33"/>
        <v>1.1413043478260869</v>
      </c>
      <c r="G741">
        <f t="shared" si="34"/>
        <v>210</v>
      </c>
      <c r="H741">
        <f t="shared" si="35"/>
        <v>1.1413043478260869</v>
      </c>
    </row>
    <row r="742" spans="2:8">
      <c r="B742">
        <v>50</v>
      </c>
      <c r="C742">
        <v>1</v>
      </c>
      <c r="D742">
        <v>57</v>
      </c>
      <c r="F742">
        <f t="shared" si="33"/>
        <v>1.1399999999999999</v>
      </c>
      <c r="G742">
        <f t="shared" si="34"/>
        <v>57</v>
      </c>
      <c r="H742">
        <f t="shared" si="35"/>
        <v>1.1399999999999999</v>
      </c>
    </row>
    <row r="743" spans="2:8">
      <c r="B743">
        <v>72</v>
      </c>
      <c r="C743">
        <v>1</v>
      </c>
      <c r="D743">
        <v>82</v>
      </c>
      <c r="F743">
        <f t="shared" si="33"/>
        <v>1.1388888888888888</v>
      </c>
      <c r="G743">
        <f t="shared" si="34"/>
        <v>82</v>
      </c>
      <c r="H743">
        <f t="shared" si="35"/>
        <v>1.1388888888888888</v>
      </c>
    </row>
    <row r="744" spans="2:8">
      <c r="B744">
        <v>87</v>
      </c>
      <c r="C744">
        <v>2</v>
      </c>
      <c r="D744">
        <v>198</v>
      </c>
      <c r="F744">
        <f t="shared" si="33"/>
        <v>2.2758620689655173</v>
      </c>
      <c r="G744">
        <f t="shared" si="34"/>
        <v>99</v>
      </c>
      <c r="H744">
        <f t="shared" si="35"/>
        <v>1.1379310344827587</v>
      </c>
    </row>
    <row r="745" spans="2:8">
      <c r="B745">
        <v>81</v>
      </c>
      <c r="C745">
        <v>2</v>
      </c>
      <c r="D745">
        <v>184</v>
      </c>
      <c r="F745">
        <f t="shared" si="33"/>
        <v>2.2716049382716048</v>
      </c>
      <c r="G745">
        <f t="shared" si="34"/>
        <v>92</v>
      </c>
      <c r="H745">
        <f t="shared" si="35"/>
        <v>1.1358024691358024</v>
      </c>
    </row>
    <row r="746" spans="2:8">
      <c r="B746">
        <v>37</v>
      </c>
      <c r="C746">
        <v>1</v>
      </c>
      <c r="D746">
        <v>42</v>
      </c>
      <c r="F746">
        <f t="shared" si="33"/>
        <v>1.1351351351351351</v>
      </c>
      <c r="G746">
        <f t="shared" si="34"/>
        <v>42</v>
      </c>
      <c r="H746">
        <f t="shared" si="35"/>
        <v>1.1351351351351351</v>
      </c>
    </row>
    <row r="747" spans="2:8">
      <c r="B747">
        <v>45</v>
      </c>
      <c r="C747">
        <v>1</v>
      </c>
      <c r="D747">
        <v>51</v>
      </c>
      <c r="F747">
        <f t="shared" si="33"/>
        <v>1.1333333333333333</v>
      </c>
      <c r="G747">
        <f t="shared" si="34"/>
        <v>51</v>
      </c>
      <c r="H747">
        <f t="shared" si="35"/>
        <v>1.1333333333333333</v>
      </c>
    </row>
    <row r="748" spans="2:8">
      <c r="B748">
        <v>212</v>
      </c>
      <c r="C748">
        <v>7</v>
      </c>
      <c r="D748">
        <v>1681</v>
      </c>
      <c r="F748">
        <f t="shared" si="33"/>
        <v>7.9292452830188678</v>
      </c>
      <c r="G748">
        <f t="shared" si="34"/>
        <v>240.14285714285714</v>
      </c>
      <c r="H748">
        <f t="shared" si="35"/>
        <v>1.1327493261455526</v>
      </c>
    </row>
    <row r="749" spans="2:8">
      <c r="B749">
        <v>114</v>
      </c>
      <c r="C749">
        <v>1</v>
      </c>
      <c r="D749">
        <v>129</v>
      </c>
      <c r="F749">
        <f t="shared" si="33"/>
        <v>1.131578947368421</v>
      </c>
      <c r="G749">
        <f t="shared" si="34"/>
        <v>129</v>
      </c>
      <c r="H749">
        <f t="shared" si="35"/>
        <v>1.131578947368421</v>
      </c>
    </row>
    <row r="750" spans="2:8">
      <c r="B750">
        <v>106</v>
      </c>
      <c r="C750">
        <v>2</v>
      </c>
      <c r="D750">
        <v>239</v>
      </c>
      <c r="F750">
        <f t="shared" si="33"/>
        <v>2.2547169811320753</v>
      </c>
      <c r="G750">
        <f t="shared" si="34"/>
        <v>119.5</v>
      </c>
      <c r="H750">
        <f t="shared" si="35"/>
        <v>1.1273584905660377</v>
      </c>
    </row>
    <row r="751" spans="2:8">
      <c r="B751">
        <v>173</v>
      </c>
      <c r="C751">
        <v>1</v>
      </c>
      <c r="D751">
        <v>195</v>
      </c>
      <c r="F751">
        <f t="shared" si="33"/>
        <v>1.1271676300578035</v>
      </c>
      <c r="G751">
        <f t="shared" si="34"/>
        <v>195</v>
      </c>
      <c r="H751">
        <f t="shared" si="35"/>
        <v>1.1271676300578035</v>
      </c>
    </row>
    <row r="752" spans="2:8">
      <c r="B752">
        <v>186</v>
      </c>
      <c r="C752">
        <v>3</v>
      </c>
      <c r="D752">
        <v>628</v>
      </c>
      <c r="F752">
        <f t="shared" si="33"/>
        <v>3.3763440860215055</v>
      </c>
      <c r="G752">
        <f t="shared" si="34"/>
        <v>209.33333333333334</v>
      </c>
      <c r="H752">
        <f t="shared" si="35"/>
        <v>1.1254480286738351</v>
      </c>
    </row>
    <row r="753" spans="2:8">
      <c r="B753">
        <v>138</v>
      </c>
      <c r="C753">
        <v>1</v>
      </c>
      <c r="D753">
        <v>155</v>
      </c>
      <c r="F753">
        <f t="shared" si="33"/>
        <v>1.1231884057971016</v>
      </c>
      <c r="G753">
        <f t="shared" si="34"/>
        <v>155</v>
      </c>
      <c r="H753">
        <f t="shared" si="35"/>
        <v>1.1231884057971016</v>
      </c>
    </row>
    <row r="754" spans="2:8">
      <c r="B754">
        <v>94</v>
      </c>
      <c r="C754">
        <v>1</v>
      </c>
      <c r="D754">
        <v>105</v>
      </c>
      <c r="F754">
        <f t="shared" si="33"/>
        <v>1.1170212765957446</v>
      </c>
      <c r="G754">
        <f t="shared" si="34"/>
        <v>105</v>
      </c>
      <c r="H754">
        <f t="shared" si="35"/>
        <v>1.1170212765957446</v>
      </c>
    </row>
    <row r="755" spans="2:8">
      <c r="B755">
        <v>177</v>
      </c>
      <c r="C755">
        <v>1</v>
      </c>
      <c r="D755">
        <v>197</v>
      </c>
      <c r="F755">
        <f t="shared" si="33"/>
        <v>1.1129943502824859</v>
      </c>
      <c r="G755">
        <f t="shared" si="34"/>
        <v>197</v>
      </c>
      <c r="H755">
        <f t="shared" si="35"/>
        <v>1.1129943502824859</v>
      </c>
    </row>
    <row r="756" spans="2:8">
      <c r="B756">
        <v>37</v>
      </c>
      <c r="C756">
        <v>1</v>
      </c>
      <c r="D756">
        <v>41</v>
      </c>
      <c r="F756">
        <f t="shared" si="33"/>
        <v>1.1081081081081081</v>
      </c>
      <c r="G756">
        <f t="shared" si="34"/>
        <v>41</v>
      </c>
      <c r="H756">
        <f t="shared" si="35"/>
        <v>1.1081081081081081</v>
      </c>
    </row>
    <row r="757" spans="2:8">
      <c r="B757">
        <v>140</v>
      </c>
      <c r="C757">
        <v>1</v>
      </c>
      <c r="D757">
        <v>155</v>
      </c>
      <c r="F757">
        <f t="shared" si="33"/>
        <v>1.1071428571428572</v>
      </c>
      <c r="G757">
        <f t="shared" si="34"/>
        <v>155</v>
      </c>
      <c r="H757">
        <f t="shared" si="35"/>
        <v>1.1071428571428572</v>
      </c>
    </row>
    <row r="758" spans="2:8">
      <c r="B758">
        <v>75</v>
      </c>
      <c r="C758">
        <v>1</v>
      </c>
      <c r="D758">
        <v>83</v>
      </c>
      <c r="F758">
        <f t="shared" si="33"/>
        <v>1.1066666666666667</v>
      </c>
      <c r="G758">
        <f t="shared" si="34"/>
        <v>83</v>
      </c>
      <c r="H758">
        <f t="shared" si="35"/>
        <v>1.1066666666666667</v>
      </c>
    </row>
    <row r="759" spans="2:8">
      <c r="B759">
        <v>116</v>
      </c>
      <c r="C759">
        <v>1</v>
      </c>
      <c r="D759">
        <v>128</v>
      </c>
      <c r="F759">
        <f t="shared" si="33"/>
        <v>1.103448275862069</v>
      </c>
      <c r="G759">
        <f t="shared" si="34"/>
        <v>128</v>
      </c>
      <c r="H759">
        <f t="shared" si="35"/>
        <v>1.103448275862069</v>
      </c>
    </row>
    <row r="760" spans="2:8">
      <c r="B760">
        <v>49</v>
      </c>
      <c r="C760">
        <v>1</v>
      </c>
      <c r="D760">
        <v>54</v>
      </c>
      <c r="F760">
        <f t="shared" si="33"/>
        <v>1.1020408163265305</v>
      </c>
      <c r="G760">
        <f t="shared" si="34"/>
        <v>54</v>
      </c>
      <c r="H760">
        <f t="shared" si="35"/>
        <v>1.1020408163265305</v>
      </c>
    </row>
    <row r="761" spans="2:8">
      <c r="B761">
        <v>154</v>
      </c>
      <c r="C761">
        <v>2</v>
      </c>
      <c r="D761">
        <v>336</v>
      </c>
      <c r="F761">
        <f t="shared" si="33"/>
        <v>2.1818181818181817</v>
      </c>
      <c r="G761">
        <f t="shared" si="34"/>
        <v>168</v>
      </c>
      <c r="H761">
        <f t="shared" si="35"/>
        <v>1.0909090909090908</v>
      </c>
    </row>
    <row r="762" spans="2:8">
      <c r="B762">
        <v>22</v>
      </c>
      <c r="C762">
        <v>1</v>
      </c>
      <c r="D762">
        <v>24</v>
      </c>
      <c r="F762">
        <f t="shared" si="33"/>
        <v>1.0909090909090908</v>
      </c>
      <c r="G762">
        <f t="shared" si="34"/>
        <v>24</v>
      </c>
      <c r="H762">
        <f t="shared" si="35"/>
        <v>1.0909090909090908</v>
      </c>
    </row>
    <row r="763" spans="2:8">
      <c r="B763">
        <v>40</v>
      </c>
      <c r="C763">
        <v>1</v>
      </c>
      <c r="D763">
        <v>43</v>
      </c>
      <c r="F763">
        <f t="shared" si="33"/>
        <v>1.075</v>
      </c>
      <c r="G763">
        <f t="shared" si="34"/>
        <v>43</v>
      </c>
      <c r="H763">
        <f t="shared" si="35"/>
        <v>1.075</v>
      </c>
    </row>
    <row r="764" spans="2:8">
      <c r="B764">
        <v>55</v>
      </c>
      <c r="C764">
        <v>1</v>
      </c>
      <c r="D764">
        <v>59</v>
      </c>
      <c r="F764">
        <f t="shared" si="33"/>
        <v>1.0727272727272728</v>
      </c>
      <c r="G764">
        <f t="shared" si="34"/>
        <v>59</v>
      </c>
      <c r="H764">
        <f t="shared" si="35"/>
        <v>1.0727272727272728</v>
      </c>
    </row>
    <row r="765" spans="2:8">
      <c r="B765">
        <v>98</v>
      </c>
      <c r="C765">
        <v>1</v>
      </c>
      <c r="D765">
        <v>105</v>
      </c>
      <c r="F765">
        <f t="shared" si="33"/>
        <v>1.0714285714285714</v>
      </c>
      <c r="G765">
        <f t="shared" si="34"/>
        <v>105</v>
      </c>
      <c r="H765">
        <f t="shared" si="35"/>
        <v>1.0714285714285714</v>
      </c>
    </row>
    <row r="766" spans="2:8">
      <c r="B766">
        <v>148</v>
      </c>
      <c r="C766">
        <v>2</v>
      </c>
      <c r="D766">
        <v>317</v>
      </c>
      <c r="F766">
        <f t="shared" si="33"/>
        <v>2.1418918918918921</v>
      </c>
      <c r="G766">
        <f t="shared" si="34"/>
        <v>158.5</v>
      </c>
      <c r="H766">
        <f t="shared" si="35"/>
        <v>1.0709459459459461</v>
      </c>
    </row>
    <row r="767" spans="2:8">
      <c r="B767">
        <v>100</v>
      </c>
      <c r="C767">
        <v>2</v>
      </c>
      <c r="D767">
        <v>214</v>
      </c>
      <c r="F767">
        <f t="shared" si="33"/>
        <v>2.14</v>
      </c>
      <c r="G767">
        <f t="shared" si="34"/>
        <v>107</v>
      </c>
      <c r="H767">
        <f t="shared" si="35"/>
        <v>1.07</v>
      </c>
    </row>
    <row r="768" spans="2:8">
      <c r="B768">
        <v>158</v>
      </c>
      <c r="C768">
        <v>1</v>
      </c>
      <c r="D768">
        <v>169</v>
      </c>
      <c r="F768">
        <f t="shared" si="33"/>
        <v>1.0696202531645569</v>
      </c>
      <c r="G768">
        <f t="shared" si="34"/>
        <v>169</v>
      </c>
      <c r="H768">
        <f t="shared" si="35"/>
        <v>1.0696202531645569</v>
      </c>
    </row>
    <row r="769" spans="2:8">
      <c r="B769">
        <v>58</v>
      </c>
      <c r="C769">
        <v>1</v>
      </c>
      <c r="D769">
        <v>62</v>
      </c>
      <c r="F769">
        <f t="shared" si="33"/>
        <v>1.0689655172413792</v>
      </c>
      <c r="G769">
        <f t="shared" si="34"/>
        <v>62</v>
      </c>
      <c r="H769">
        <f t="shared" si="35"/>
        <v>1.0689655172413792</v>
      </c>
    </row>
    <row r="770" spans="2:8">
      <c r="B770">
        <v>90</v>
      </c>
      <c r="C770">
        <v>2</v>
      </c>
      <c r="D770">
        <v>192</v>
      </c>
      <c r="F770">
        <f t="shared" si="33"/>
        <v>2.1333333333333333</v>
      </c>
      <c r="G770">
        <f t="shared" si="34"/>
        <v>96</v>
      </c>
      <c r="H770">
        <f t="shared" si="35"/>
        <v>1.0666666666666667</v>
      </c>
    </row>
    <row r="771" spans="2:8">
      <c r="B771">
        <v>208</v>
      </c>
      <c r="C771">
        <v>2</v>
      </c>
      <c r="D771">
        <v>442</v>
      </c>
      <c r="F771">
        <f t="shared" si="33"/>
        <v>2.125</v>
      </c>
      <c r="G771">
        <f t="shared" si="34"/>
        <v>221</v>
      </c>
      <c r="H771">
        <f t="shared" si="35"/>
        <v>1.0625</v>
      </c>
    </row>
    <row r="772" spans="2:8">
      <c r="B772">
        <v>235</v>
      </c>
      <c r="C772">
        <v>6</v>
      </c>
      <c r="D772">
        <v>1496</v>
      </c>
      <c r="F772">
        <f t="shared" si="33"/>
        <v>6.3659574468085109</v>
      </c>
      <c r="G772">
        <f t="shared" si="34"/>
        <v>249.33333333333334</v>
      </c>
      <c r="H772">
        <f t="shared" si="35"/>
        <v>1.0609929078014184</v>
      </c>
    </row>
    <row r="773" spans="2:8">
      <c r="B773">
        <v>149</v>
      </c>
      <c r="C773">
        <v>1</v>
      </c>
      <c r="D773">
        <v>158</v>
      </c>
      <c r="F773">
        <f t="shared" si="33"/>
        <v>1.0604026845637584</v>
      </c>
      <c r="G773">
        <f t="shared" si="34"/>
        <v>158</v>
      </c>
      <c r="H773">
        <f t="shared" si="35"/>
        <v>1.0604026845637584</v>
      </c>
    </row>
    <row r="774" spans="2:8">
      <c r="B774">
        <v>53</v>
      </c>
      <c r="C774">
        <v>1</v>
      </c>
      <c r="D774">
        <v>56</v>
      </c>
      <c r="F774">
        <f t="shared" ref="F774:F837" si="36">D774/B774</f>
        <v>1.0566037735849056</v>
      </c>
      <c r="G774">
        <f t="shared" ref="G774:G837" si="37">IF(C774&gt;0,D774/C774,"")</f>
        <v>56</v>
      </c>
      <c r="H774">
        <f t="shared" ref="H774:H837" si="38">IF(AND(C774&gt;0,B774&gt;0),D774/(C774*B774),"")</f>
        <v>1.0566037735849056</v>
      </c>
    </row>
    <row r="775" spans="2:8">
      <c r="B775">
        <v>166</v>
      </c>
      <c r="C775">
        <v>2</v>
      </c>
      <c r="D775">
        <v>350</v>
      </c>
      <c r="F775">
        <f t="shared" si="36"/>
        <v>2.1084337349397591</v>
      </c>
      <c r="G775">
        <f t="shared" si="37"/>
        <v>175</v>
      </c>
      <c r="H775">
        <f t="shared" si="38"/>
        <v>1.0542168674698795</v>
      </c>
    </row>
    <row r="776" spans="2:8">
      <c r="B776">
        <v>231</v>
      </c>
      <c r="C776">
        <v>6</v>
      </c>
      <c r="D776">
        <v>1460</v>
      </c>
      <c r="F776">
        <f t="shared" si="36"/>
        <v>6.3203463203463199</v>
      </c>
      <c r="G776">
        <f t="shared" si="37"/>
        <v>243.33333333333334</v>
      </c>
      <c r="H776">
        <f t="shared" si="38"/>
        <v>1.0533910533910533</v>
      </c>
    </row>
    <row r="777" spans="2:8">
      <c r="B777">
        <v>38</v>
      </c>
      <c r="C777">
        <v>1</v>
      </c>
      <c r="D777">
        <v>40</v>
      </c>
      <c r="F777">
        <f t="shared" si="36"/>
        <v>1.0526315789473684</v>
      </c>
      <c r="G777">
        <f t="shared" si="37"/>
        <v>40</v>
      </c>
      <c r="H777">
        <f t="shared" si="38"/>
        <v>1.0526315789473684</v>
      </c>
    </row>
    <row r="778" spans="2:8">
      <c r="B778">
        <v>85</v>
      </c>
      <c r="C778">
        <v>1</v>
      </c>
      <c r="D778">
        <v>89</v>
      </c>
      <c r="F778">
        <f t="shared" si="36"/>
        <v>1.0470588235294118</v>
      </c>
      <c r="G778">
        <f t="shared" si="37"/>
        <v>89</v>
      </c>
      <c r="H778">
        <f t="shared" si="38"/>
        <v>1.0470588235294118</v>
      </c>
    </row>
    <row r="779" spans="2:8">
      <c r="B779">
        <v>54</v>
      </c>
      <c r="C779">
        <v>2</v>
      </c>
      <c r="D779">
        <v>113</v>
      </c>
      <c r="F779">
        <f t="shared" si="36"/>
        <v>2.0925925925925926</v>
      </c>
      <c r="G779">
        <f t="shared" si="37"/>
        <v>56.5</v>
      </c>
      <c r="H779">
        <f t="shared" si="38"/>
        <v>1.0462962962962963</v>
      </c>
    </row>
    <row r="780" spans="2:8">
      <c r="B780">
        <v>201</v>
      </c>
      <c r="C780">
        <v>4</v>
      </c>
      <c r="D780">
        <v>840</v>
      </c>
      <c r="F780">
        <f t="shared" si="36"/>
        <v>4.1791044776119399</v>
      </c>
      <c r="G780">
        <f t="shared" si="37"/>
        <v>210</v>
      </c>
      <c r="H780">
        <f t="shared" si="38"/>
        <v>1.044776119402985</v>
      </c>
    </row>
    <row r="781" spans="2:8">
      <c r="B781">
        <v>153</v>
      </c>
      <c r="C781">
        <v>3</v>
      </c>
      <c r="D781">
        <v>478</v>
      </c>
      <c r="F781">
        <f t="shared" si="36"/>
        <v>3.1241830065359477</v>
      </c>
      <c r="G781">
        <f t="shared" si="37"/>
        <v>159.33333333333334</v>
      </c>
      <c r="H781">
        <f t="shared" si="38"/>
        <v>1.0413943355119826</v>
      </c>
    </row>
    <row r="782" spans="2:8">
      <c r="B782">
        <v>100</v>
      </c>
      <c r="C782">
        <v>2</v>
      </c>
      <c r="D782">
        <v>207</v>
      </c>
      <c r="F782">
        <f t="shared" si="36"/>
        <v>2.0699999999999998</v>
      </c>
      <c r="G782">
        <f t="shared" si="37"/>
        <v>103.5</v>
      </c>
      <c r="H782">
        <f t="shared" si="38"/>
        <v>1.0349999999999999</v>
      </c>
    </row>
    <row r="783" spans="2:8">
      <c r="B783">
        <v>58</v>
      </c>
      <c r="C783">
        <v>1</v>
      </c>
      <c r="D783">
        <v>60</v>
      </c>
      <c r="F783">
        <f t="shared" si="36"/>
        <v>1.0344827586206897</v>
      </c>
      <c r="G783">
        <f t="shared" si="37"/>
        <v>60</v>
      </c>
      <c r="H783">
        <f t="shared" si="38"/>
        <v>1.0344827586206897</v>
      </c>
    </row>
    <row r="784" spans="2:8">
      <c r="B784">
        <v>205</v>
      </c>
      <c r="C784">
        <v>2</v>
      </c>
      <c r="D784">
        <v>423</v>
      </c>
      <c r="F784">
        <f t="shared" si="36"/>
        <v>2.0634146341463415</v>
      </c>
      <c r="G784">
        <f t="shared" si="37"/>
        <v>211.5</v>
      </c>
      <c r="H784">
        <f t="shared" si="38"/>
        <v>1.0317073170731708</v>
      </c>
    </row>
    <row r="785" spans="2:8">
      <c r="B785">
        <v>107</v>
      </c>
      <c r="C785">
        <v>2</v>
      </c>
      <c r="D785">
        <v>220</v>
      </c>
      <c r="F785">
        <f t="shared" si="36"/>
        <v>2.05607476635514</v>
      </c>
      <c r="G785">
        <f t="shared" si="37"/>
        <v>110</v>
      </c>
      <c r="H785">
        <f t="shared" si="38"/>
        <v>1.02803738317757</v>
      </c>
    </row>
    <row r="786" spans="2:8">
      <c r="B786">
        <v>305</v>
      </c>
      <c r="C786">
        <v>5</v>
      </c>
      <c r="D786">
        <v>1556</v>
      </c>
      <c r="F786">
        <f t="shared" si="36"/>
        <v>5.1016393442622947</v>
      </c>
      <c r="G786">
        <f t="shared" si="37"/>
        <v>311.2</v>
      </c>
      <c r="H786">
        <f t="shared" si="38"/>
        <v>1.0203278688524591</v>
      </c>
    </row>
    <row r="787" spans="2:8">
      <c r="B787">
        <v>132</v>
      </c>
      <c r="C787">
        <v>3</v>
      </c>
      <c r="D787">
        <v>392</v>
      </c>
      <c r="F787">
        <f t="shared" si="36"/>
        <v>2.9696969696969697</v>
      </c>
      <c r="G787">
        <f t="shared" si="37"/>
        <v>130.66666666666666</v>
      </c>
      <c r="H787">
        <f t="shared" si="38"/>
        <v>0.98989898989898994</v>
      </c>
    </row>
    <row r="788" spans="2:8">
      <c r="B788">
        <v>242</v>
      </c>
      <c r="C788">
        <v>5</v>
      </c>
      <c r="D788">
        <v>1193</v>
      </c>
      <c r="F788">
        <f t="shared" si="36"/>
        <v>4.9297520661157028</v>
      </c>
      <c r="G788">
        <f t="shared" si="37"/>
        <v>238.6</v>
      </c>
      <c r="H788">
        <f t="shared" si="38"/>
        <v>0.98595041322314048</v>
      </c>
    </row>
    <row r="789" spans="2:8">
      <c r="B789">
        <v>140</v>
      </c>
      <c r="C789">
        <v>4</v>
      </c>
      <c r="D789">
        <v>539</v>
      </c>
      <c r="F789">
        <f t="shared" si="36"/>
        <v>3.85</v>
      </c>
      <c r="G789">
        <f t="shared" si="37"/>
        <v>134.75</v>
      </c>
      <c r="H789">
        <f t="shared" si="38"/>
        <v>0.96250000000000002</v>
      </c>
    </row>
    <row r="790" spans="2:8">
      <c r="B790">
        <v>423</v>
      </c>
      <c r="C790">
        <v>7</v>
      </c>
      <c r="D790">
        <v>2847</v>
      </c>
      <c r="F790">
        <f t="shared" si="36"/>
        <v>6.7304964539007095</v>
      </c>
      <c r="G790">
        <f t="shared" si="37"/>
        <v>406.71428571428572</v>
      </c>
      <c r="H790">
        <f t="shared" si="38"/>
        <v>0.96149949341438701</v>
      </c>
    </row>
    <row r="791" spans="2:8">
      <c r="B791">
        <v>46</v>
      </c>
      <c r="C791">
        <v>2</v>
      </c>
      <c r="D791">
        <v>88</v>
      </c>
      <c r="F791">
        <f t="shared" si="36"/>
        <v>1.9130434782608696</v>
      </c>
      <c r="G791">
        <f t="shared" si="37"/>
        <v>44</v>
      </c>
      <c r="H791">
        <f t="shared" si="38"/>
        <v>0.95652173913043481</v>
      </c>
    </row>
    <row r="792" spans="2:8">
      <c r="B792">
        <v>90</v>
      </c>
      <c r="C792">
        <v>2</v>
      </c>
      <c r="D792">
        <v>172</v>
      </c>
      <c r="F792">
        <f t="shared" si="36"/>
        <v>1.9111111111111112</v>
      </c>
      <c r="G792">
        <f t="shared" si="37"/>
        <v>86</v>
      </c>
      <c r="H792">
        <f t="shared" si="38"/>
        <v>0.9555555555555556</v>
      </c>
    </row>
    <row r="793" spans="2:8">
      <c r="B793">
        <v>120</v>
      </c>
      <c r="C793">
        <v>2</v>
      </c>
      <c r="D793">
        <v>227</v>
      </c>
      <c r="F793">
        <f t="shared" si="36"/>
        <v>1.8916666666666666</v>
      </c>
      <c r="G793">
        <f t="shared" si="37"/>
        <v>113.5</v>
      </c>
      <c r="H793">
        <f t="shared" si="38"/>
        <v>0.9458333333333333</v>
      </c>
    </row>
    <row r="794" spans="2:8">
      <c r="B794">
        <v>42</v>
      </c>
      <c r="C794">
        <v>2</v>
      </c>
      <c r="D794">
        <v>79</v>
      </c>
      <c r="F794">
        <f t="shared" si="36"/>
        <v>1.8809523809523809</v>
      </c>
      <c r="G794">
        <f t="shared" si="37"/>
        <v>39.5</v>
      </c>
      <c r="H794">
        <f t="shared" si="38"/>
        <v>0.94047619047619047</v>
      </c>
    </row>
    <row r="795" spans="2:8">
      <c r="B795">
        <v>303</v>
      </c>
      <c r="C795">
        <v>3</v>
      </c>
      <c r="D795">
        <v>853</v>
      </c>
      <c r="F795">
        <f t="shared" si="36"/>
        <v>2.8151815181518152</v>
      </c>
      <c r="G795">
        <f t="shared" si="37"/>
        <v>284.33333333333331</v>
      </c>
      <c r="H795">
        <f t="shared" si="38"/>
        <v>0.93839383938393839</v>
      </c>
    </row>
    <row r="796" spans="2:8">
      <c r="B796">
        <v>282</v>
      </c>
      <c r="C796">
        <v>3</v>
      </c>
      <c r="D796">
        <v>787</v>
      </c>
      <c r="F796">
        <f t="shared" si="36"/>
        <v>2.7907801418439715</v>
      </c>
      <c r="G796">
        <f t="shared" si="37"/>
        <v>262.33333333333331</v>
      </c>
      <c r="H796">
        <f t="shared" si="38"/>
        <v>0.93026004728132383</v>
      </c>
    </row>
    <row r="797" spans="2:8">
      <c r="B797">
        <v>37</v>
      </c>
      <c r="C797">
        <v>2</v>
      </c>
      <c r="D797">
        <v>68</v>
      </c>
      <c r="F797">
        <f t="shared" si="36"/>
        <v>1.8378378378378379</v>
      </c>
      <c r="G797">
        <f t="shared" si="37"/>
        <v>34</v>
      </c>
      <c r="H797">
        <f t="shared" si="38"/>
        <v>0.91891891891891897</v>
      </c>
    </row>
    <row r="798" spans="2:8">
      <c r="B798">
        <v>42</v>
      </c>
      <c r="C798">
        <v>2</v>
      </c>
      <c r="D798">
        <v>77</v>
      </c>
      <c r="F798">
        <f t="shared" si="36"/>
        <v>1.8333333333333333</v>
      </c>
      <c r="G798">
        <f t="shared" si="37"/>
        <v>38.5</v>
      </c>
      <c r="H798">
        <f t="shared" si="38"/>
        <v>0.91666666666666663</v>
      </c>
    </row>
    <row r="799" spans="2:8">
      <c r="B799">
        <v>62</v>
      </c>
      <c r="C799">
        <v>4</v>
      </c>
      <c r="D799">
        <v>224</v>
      </c>
      <c r="F799">
        <f t="shared" si="36"/>
        <v>3.6129032258064515</v>
      </c>
      <c r="G799">
        <f t="shared" si="37"/>
        <v>56</v>
      </c>
      <c r="H799">
        <f t="shared" si="38"/>
        <v>0.90322580645161288</v>
      </c>
    </row>
    <row r="800" spans="2:8">
      <c r="B800">
        <v>326</v>
      </c>
      <c r="C800">
        <v>10</v>
      </c>
      <c r="D800">
        <v>2877</v>
      </c>
      <c r="E800" s="2"/>
      <c r="F800">
        <f t="shared" si="36"/>
        <v>8.8251533742331283</v>
      </c>
      <c r="G800">
        <f t="shared" si="37"/>
        <v>287.7</v>
      </c>
      <c r="H800">
        <f t="shared" si="38"/>
        <v>0.8825153374233129</v>
      </c>
    </row>
    <row r="801" spans="2:8">
      <c r="B801">
        <v>135</v>
      </c>
      <c r="C801">
        <v>4</v>
      </c>
      <c r="D801">
        <v>476</v>
      </c>
      <c r="F801">
        <f t="shared" si="36"/>
        <v>3.5259259259259261</v>
      </c>
      <c r="G801">
        <f t="shared" si="37"/>
        <v>119</v>
      </c>
      <c r="H801">
        <f t="shared" si="38"/>
        <v>0.88148148148148153</v>
      </c>
    </row>
    <row r="802" spans="2:8">
      <c r="B802">
        <v>133</v>
      </c>
      <c r="C802">
        <v>2</v>
      </c>
      <c r="D802">
        <v>233</v>
      </c>
      <c r="F802">
        <f t="shared" si="36"/>
        <v>1.7518796992481203</v>
      </c>
      <c r="G802">
        <f t="shared" si="37"/>
        <v>116.5</v>
      </c>
      <c r="H802">
        <f t="shared" si="38"/>
        <v>0.87593984962406013</v>
      </c>
    </row>
    <row r="803" spans="2:8">
      <c r="B803">
        <v>171</v>
      </c>
      <c r="C803">
        <v>2</v>
      </c>
      <c r="D803">
        <v>298</v>
      </c>
      <c r="F803">
        <f t="shared" si="36"/>
        <v>1.7426900584795322</v>
      </c>
      <c r="G803">
        <f t="shared" si="37"/>
        <v>149</v>
      </c>
      <c r="H803">
        <f t="shared" si="38"/>
        <v>0.87134502923976609</v>
      </c>
    </row>
    <row r="804" spans="2:8">
      <c r="B804">
        <v>49</v>
      </c>
      <c r="C804">
        <v>2</v>
      </c>
      <c r="D804">
        <v>84</v>
      </c>
      <c r="F804">
        <f t="shared" si="36"/>
        <v>1.7142857142857142</v>
      </c>
      <c r="G804">
        <f t="shared" si="37"/>
        <v>42</v>
      </c>
      <c r="H804">
        <f t="shared" si="38"/>
        <v>0.8571428571428571</v>
      </c>
    </row>
    <row r="805" spans="2:8">
      <c r="B805">
        <v>55</v>
      </c>
      <c r="C805">
        <v>2</v>
      </c>
      <c r="D805">
        <v>94</v>
      </c>
      <c r="F805">
        <f t="shared" si="36"/>
        <v>1.709090909090909</v>
      </c>
      <c r="G805">
        <f t="shared" si="37"/>
        <v>47</v>
      </c>
      <c r="H805">
        <f t="shared" si="38"/>
        <v>0.8545454545454545</v>
      </c>
    </row>
    <row r="806" spans="2:8">
      <c r="B806">
        <v>87</v>
      </c>
      <c r="C806">
        <v>2</v>
      </c>
      <c r="D806">
        <v>148</v>
      </c>
      <c r="F806">
        <f t="shared" si="36"/>
        <v>1.7011494252873562</v>
      </c>
      <c r="G806">
        <f t="shared" si="37"/>
        <v>74</v>
      </c>
      <c r="H806">
        <f t="shared" si="38"/>
        <v>0.85057471264367812</v>
      </c>
    </row>
    <row r="807" spans="2:8">
      <c r="B807">
        <v>104</v>
      </c>
      <c r="C807">
        <v>3</v>
      </c>
      <c r="D807">
        <v>265</v>
      </c>
      <c r="F807">
        <f t="shared" si="36"/>
        <v>2.5480769230769229</v>
      </c>
      <c r="G807">
        <f t="shared" si="37"/>
        <v>88.333333333333329</v>
      </c>
      <c r="H807">
        <f t="shared" si="38"/>
        <v>0.84935897435897434</v>
      </c>
    </row>
    <row r="808" spans="2:8">
      <c r="B808" s="2">
        <v>141</v>
      </c>
      <c r="C808" s="2">
        <v>2</v>
      </c>
      <c r="D808" s="2">
        <v>238</v>
      </c>
      <c r="F808">
        <f t="shared" si="36"/>
        <v>1.6879432624113475</v>
      </c>
      <c r="G808">
        <f t="shared" si="37"/>
        <v>119</v>
      </c>
      <c r="H808">
        <f t="shared" si="38"/>
        <v>0.84397163120567376</v>
      </c>
    </row>
    <row r="809" spans="2:8">
      <c r="B809">
        <v>108</v>
      </c>
      <c r="C809">
        <v>2</v>
      </c>
      <c r="D809">
        <v>182</v>
      </c>
      <c r="F809">
        <f t="shared" si="36"/>
        <v>1.6851851851851851</v>
      </c>
      <c r="G809">
        <f t="shared" si="37"/>
        <v>91</v>
      </c>
      <c r="H809">
        <f t="shared" si="38"/>
        <v>0.84259259259259256</v>
      </c>
    </row>
    <row r="810" spans="2:8">
      <c r="B810">
        <v>131</v>
      </c>
      <c r="C810">
        <v>3</v>
      </c>
      <c r="D810">
        <v>329</v>
      </c>
      <c r="F810">
        <f t="shared" si="36"/>
        <v>2.5114503816793894</v>
      </c>
      <c r="G810">
        <f t="shared" si="37"/>
        <v>109.66666666666667</v>
      </c>
      <c r="H810">
        <f t="shared" si="38"/>
        <v>0.83715012722646309</v>
      </c>
    </row>
    <row r="811" spans="2:8">
      <c r="B811">
        <v>236</v>
      </c>
      <c r="C811">
        <v>5</v>
      </c>
      <c r="D811">
        <v>987</v>
      </c>
      <c r="F811">
        <f t="shared" si="36"/>
        <v>4.1822033898305087</v>
      </c>
      <c r="G811">
        <f t="shared" si="37"/>
        <v>197.4</v>
      </c>
      <c r="H811">
        <f t="shared" si="38"/>
        <v>0.83644067796610166</v>
      </c>
    </row>
    <row r="812" spans="2:8">
      <c r="B812">
        <v>98</v>
      </c>
      <c r="C812">
        <v>2</v>
      </c>
      <c r="D812">
        <v>161</v>
      </c>
      <c r="F812">
        <f t="shared" si="36"/>
        <v>1.6428571428571428</v>
      </c>
      <c r="G812">
        <f t="shared" si="37"/>
        <v>80.5</v>
      </c>
      <c r="H812">
        <f t="shared" si="38"/>
        <v>0.8214285714285714</v>
      </c>
    </row>
    <row r="813" spans="2:8">
      <c r="B813">
        <v>41</v>
      </c>
      <c r="C813">
        <v>2</v>
      </c>
      <c r="D813">
        <v>66</v>
      </c>
      <c r="F813">
        <f t="shared" si="36"/>
        <v>1.6097560975609757</v>
      </c>
      <c r="G813">
        <f t="shared" si="37"/>
        <v>33</v>
      </c>
      <c r="H813">
        <f t="shared" si="38"/>
        <v>0.80487804878048785</v>
      </c>
    </row>
    <row r="814" spans="2:8">
      <c r="B814">
        <v>88</v>
      </c>
      <c r="C814">
        <v>2</v>
      </c>
      <c r="D814">
        <v>139</v>
      </c>
      <c r="F814">
        <f t="shared" si="36"/>
        <v>1.5795454545454546</v>
      </c>
      <c r="G814">
        <f t="shared" si="37"/>
        <v>69.5</v>
      </c>
      <c r="H814">
        <f t="shared" si="38"/>
        <v>0.78977272727272729</v>
      </c>
    </row>
    <row r="815" spans="2:8">
      <c r="B815">
        <v>139</v>
      </c>
      <c r="C815">
        <v>2</v>
      </c>
      <c r="D815">
        <v>217</v>
      </c>
      <c r="F815">
        <f t="shared" si="36"/>
        <v>1.5611510791366907</v>
      </c>
      <c r="G815">
        <f t="shared" si="37"/>
        <v>108.5</v>
      </c>
      <c r="H815">
        <f t="shared" si="38"/>
        <v>0.78057553956834536</v>
      </c>
    </row>
    <row r="816" spans="2:8">
      <c r="B816">
        <v>427</v>
      </c>
      <c r="C816">
        <v>9</v>
      </c>
      <c r="D816">
        <v>2975</v>
      </c>
      <c r="E816" s="2"/>
      <c r="F816">
        <f t="shared" si="36"/>
        <v>6.9672131147540988</v>
      </c>
      <c r="G816">
        <f t="shared" si="37"/>
        <v>330.55555555555554</v>
      </c>
      <c r="H816">
        <f t="shared" si="38"/>
        <v>0.7741347905282332</v>
      </c>
    </row>
    <row r="817" spans="2:8">
      <c r="B817">
        <v>55</v>
      </c>
      <c r="C817">
        <v>2</v>
      </c>
      <c r="D817">
        <v>85</v>
      </c>
      <c r="F817">
        <f t="shared" si="36"/>
        <v>1.5454545454545454</v>
      </c>
      <c r="G817">
        <f t="shared" si="37"/>
        <v>42.5</v>
      </c>
      <c r="H817">
        <f t="shared" si="38"/>
        <v>0.77272727272727271</v>
      </c>
    </row>
    <row r="818" spans="2:8">
      <c r="B818">
        <v>112</v>
      </c>
      <c r="C818">
        <v>2</v>
      </c>
      <c r="D818">
        <v>173</v>
      </c>
      <c r="F818">
        <f t="shared" si="36"/>
        <v>1.5446428571428572</v>
      </c>
      <c r="G818">
        <f t="shared" si="37"/>
        <v>86.5</v>
      </c>
      <c r="H818">
        <f t="shared" si="38"/>
        <v>0.7723214285714286</v>
      </c>
    </row>
    <row r="819" spans="2:8">
      <c r="B819">
        <v>179</v>
      </c>
      <c r="C819">
        <v>2</v>
      </c>
      <c r="D819">
        <v>272</v>
      </c>
      <c r="F819">
        <f t="shared" si="36"/>
        <v>1.5195530726256983</v>
      </c>
      <c r="G819">
        <f t="shared" si="37"/>
        <v>136</v>
      </c>
      <c r="H819">
        <f t="shared" si="38"/>
        <v>0.75977653631284914</v>
      </c>
    </row>
    <row r="820" spans="2:8">
      <c r="B820">
        <v>105</v>
      </c>
      <c r="C820">
        <v>4</v>
      </c>
      <c r="D820">
        <v>318</v>
      </c>
      <c r="F820">
        <f t="shared" si="36"/>
        <v>3.0285714285714285</v>
      </c>
      <c r="G820">
        <f t="shared" si="37"/>
        <v>79.5</v>
      </c>
      <c r="H820">
        <f t="shared" si="38"/>
        <v>0.75714285714285712</v>
      </c>
    </row>
    <row r="821" spans="2:8">
      <c r="B821">
        <v>82</v>
      </c>
      <c r="C821">
        <v>2</v>
      </c>
      <c r="D821">
        <v>124</v>
      </c>
      <c r="F821">
        <f t="shared" si="36"/>
        <v>1.5121951219512195</v>
      </c>
      <c r="G821">
        <f t="shared" si="37"/>
        <v>62</v>
      </c>
      <c r="H821">
        <f t="shared" si="38"/>
        <v>0.75609756097560976</v>
      </c>
    </row>
    <row r="822" spans="2:8">
      <c r="B822">
        <v>361</v>
      </c>
      <c r="C822">
        <v>5</v>
      </c>
      <c r="D822">
        <v>1354</v>
      </c>
      <c r="F822">
        <f t="shared" si="36"/>
        <v>3.7506925207756234</v>
      </c>
      <c r="G822">
        <f t="shared" si="37"/>
        <v>270.8</v>
      </c>
      <c r="H822">
        <f t="shared" si="38"/>
        <v>0.75013850415512462</v>
      </c>
    </row>
    <row r="823" spans="2:8">
      <c r="B823">
        <v>76</v>
      </c>
      <c r="C823">
        <v>2</v>
      </c>
      <c r="D823">
        <v>114</v>
      </c>
      <c r="F823">
        <f t="shared" si="36"/>
        <v>1.5</v>
      </c>
      <c r="G823">
        <f t="shared" si="37"/>
        <v>57</v>
      </c>
      <c r="H823">
        <f t="shared" si="38"/>
        <v>0.75</v>
      </c>
    </row>
    <row r="824" spans="2:8">
      <c r="B824">
        <v>91</v>
      </c>
      <c r="C824">
        <v>2</v>
      </c>
      <c r="D824">
        <v>136</v>
      </c>
      <c r="F824">
        <f t="shared" si="36"/>
        <v>1.4945054945054945</v>
      </c>
      <c r="G824">
        <f t="shared" si="37"/>
        <v>68</v>
      </c>
      <c r="H824">
        <f t="shared" si="38"/>
        <v>0.74725274725274726</v>
      </c>
    </row>
    <row r="825" spans="2:8">
      <c r="B825">
        <v>52</v>
      </c>
      <c r="C825">
        <v>3</v>
      </c>
      <c r="D825">
        <v>116</v>
      </c>
      <c r="F825">
        <f t="shared" si="36"/>
        <v>2.2307692307692308</v>
      </c>
      <c r="G825">
        <f t="shared" si="37"/>
        <v>38.666666666666664</v>
      </c>
      <c r="H825">
        <f t="shared" si="38"/>
        <v>0.74358974358974361</v>
      </c>
    </row>
    <row r="826" spans="2:8">
      <c r="B826">
        <v>167</v>
      </c>
      <c r="C826">
        <v>3</v>
      </c>
      <c r="D826">
        <v>371</v>
      </c>
      <c r="F826">
        <f t="shared" si="36"/>
        <v>2.2215568862275448</v>
      </c>
      <c r="G826">
        <f t="shared" si="37"/>
        <v>123.66666666666667</v>
      </c>
      <c r="H826">
        <f t="shared" si="38"/>
        <v>0.74051896207584833</v>
      </c>
    </row>
    <row r="827" spans="2:8">
      <c r="B827">
        <v>94</v>
      </c>
      <c r="C827">
        <v>2</v>
      </c>
      <c r="D827">
        <v>139</v>
      </c>
      <c r="F827">
        <f t="shared" si="36"/>
        <v>1.4787234042553192</v>
      </c>
      <c r="G827">
        <f t="shared" si="37"/>
        <v>69.5</v>
      </c>
      <c r="H827">
        <f t="shared" si="38"/>
        <v>0.73936170212765961</v>
      </c>
    </row>
    <row r="828" spans="2:8">
      <c r="B828">
        <v>229</v>
      </c>
      <c r="C828">
        <v>6</v>
      </c>
      <c r="D828">
        <v>1014</v>
      </c>
      <c r="F828">
        <f t="shared" si="36"/>
        <v>4.427947598253275</v>
      </c>
      <c r="G828">
        <f t="shared" si="37"/>
        <v>169</v>
      </c>
      <c r="H828">
        <f t="shared" si="38"/>
        <v>0.73799126637554591</v>
      </c>
    </row>
    <row r="829" spans="2:8">
      <c r="B829">
        <v>179</v>
      </c>
      <c r="C829">
        <v>3</v>
      </c>
      <c r="D829">
        <v>395</v>
      </c>
      <c r="F829">
        <f t="shared" si="36"/>
        <v>2.2067039106145252</v>
      </c>
      <c r="G829">
        <f t="shared" si="37"/>
        <v>131.66666666666666</v>
      </c>
      <c r="H829">
        <f t="shared" si="38"/>
        <v>0.73556797020484166</v>
      </c>
    </row>
    <row r="830" spans="2:8">
      <c r="B830">
        <v>130</v>
      </c>
      <c r="C830">
        <v>3</v>
      </c>
      <c r="D830">
        <v>286</v>
      </c>
      <c r="F830">
        <f t="shared" si="36"/>
        <v>2.2000000000000002</v>
      </c>
      <c r="G830">
        <f t="shared" si="37"/>
        <v>95.333333333333329</v>
      </c>
      <c r="H830">
        <f t="shared" si="38"/>
        <v>0.73333333333333328</v>
      </c>
    </row>
    <row r="831" spans="2:8">
      <c r="B831">
        <v>114</v>
      </c>
      <c r="C831">
        <v>3</v>
      </c>
      <c r="D831">
        <v>249</v>
      </c>
      <c r="F831">
        <f t="shared" si="36"/>
        <v>2.1842105263157894</v>
      </c>
      <c r="G831">
        <f t="shared" si="37"/>
        <v>83</v>
      </c>
      <c r="H831">
        <f t="shared" si="38"/>
        <v>0.72807017543859653</v>
      </c>
    </row>
    <row r="832" spans="2:8">
      <c r="B832">
        <v>60</v>
      </c>
      <c r="C832">
        <v>2</v>
      </c>
      <c r="D832">
        <v>87</v>
      </c>
      <c r="F832">
        <f t="shared" si="36"/>
        <v>1.45</v>
      </c>
      <c r="G832">
        <f t="shared" si="37"/>
        <v>43.5</v>
      </c>
      <c r="H832">
        <f t="shared" si="38"/>
        <v>0.72499999999999998</v>
      </c>
    </row>
    <row r="833" spans="2:8">
      <c r="B833">
        <v>58</v>
      </c>
      <c r="C833">
        <v>2</v>
      </c>
      <c r="D833">
        <v>84</v>
      </c>
      <c r="F833">
        <f t="shared" si="36"/>
        <v>1.4482758620689655</v>
      </c>
      <c r="G833">
        <f t="shared" si="37"/>
        <v>42</v>
      </c>
      <c r="H833">
        <f t="shared" si="38"/>
        <v>0.72413793103448276</v>
      </c>
    </row>
    <row r="834" spans="2:8">
      <c r="B834">
        <v>111</v>
      </c>
      <c r="C834">
        <v>2</v>
      </c>
      <c r="D834">
        <v>160</v>
      </c>
      <c r="F834">
        <f t="shared" si="36"/>
        <v>1.4414414414414414</v>
      </c>
      <c r="G834">
        <f t="shared" si="37"/>
        <v>80</v>
      </c>
      <c r="H834">
        <f t="shared" si="38"/>
        <v>0.72072072072072069</v>
      </c>
    </row>
    <row r="835" spans="2:8">
      <c r="B835">
        <v>120</v>
      </c>
      <c r="C835">
        <v>2</v>
      </c>
      <c r="D835">
        <v>171</v>
      </c>
      <c r="F835">
        <f t="shared" si="36"/>
        <v>1.425</v>
      </c>
      <c r="G835">
        <f t="shared" si="37"/>
        <v>85.5</v>
      </c>
      <c r="H835">
        <f t="shared" si="38"/>
        <v>0.71250000000000002</v>
      </c>
    </row>
    <row r="836" spans="2:8">
      <c r="B836">
        <v>88</v>
      </c>
      <c r="C836">
        <v>2</v>
      </c>
      <c r="D836">
        <v>125</v>
      </c>
      <c r="F836">
        <f t="shared" si="36"/>
        <v>1.4204545454545454</v>
      </c>
      <c r="G836">
        <f t="shared" si="37"/>
        <v>62.5</v>
      </c>
      <c r="H836">
        <f t="shared" si="38"/>
        <v>0.71022727272727271</v>
      </c>
    </row>
    <row r="837" spans="2:8">
      <c r="B837">
        <v>108</v>
      </c>
      <c r="C837">
        <v>3</v>
      </c>
      <c r="D837">
        <v>230</v>
      </c>
      <c r="F837">
        <f t="shared" si="36"/>
        <v>2.1296296296296298</v>
      </c>
      <c r="G837">
        <f t="shared" si="37"/>
        <v>76.666666666666671</v>
      </c>
      <c r="H837">
        <f t="shared" si="38"/>
        <v>0.70987654320987659</v>
      </c>
    </row>
    <row r="838" spans="2:8">
      <c r="B838">
        <v>55</v>
      </c>
      <c r="C838">
        <v>2</v>
      </c>
      <c r="D838">
        <v>77</v>
      </c>
      <c r="F838">
        <f t="shared" ref="F838:F901" si="39">D838/B838</f>
        <v>1.4</v>
      </c>
      <c r="G838">
        <f t="shared" ref="G838:G901" si="40">IF(C838&gt;0,D838/C838,"")</f>
        <v>38.5</v>
      </c>
      <c r="H838">
        <f t="shared" ref="H838:H901" si="41">IF(AND(C838&gt;0,B838&gt;0),D838/(C838*B838),"")</f>
        <v>0.7</v>
      </c>
    </row>
    <row r="839" spans="2:8">
      <c r="B839">
        <v>163</v>
      </c>
      <c r="C839">
        <v>2</v>
      </c>
      <c r="D839">
        <v>228</v>
      </c>
      <c r="F839">
        <f t="shared" si="39"/>
        <v>1.3987730061349692</v>
      </c>
      <c r="G839">
        <f t="shared" si="40"/>
        <v>114</v>
      </c>
      <c r="H839">
        <f t="shared" si="41"/>
        <v>0.69938650306748462</v>
      </c>
    </row>
    <row r="840" spans="2:8">
      <c r="B840">
        <v>146</v>
      </c>
      <c r="C840">
        <v>2</v>
      </c>
      <c r="D840">
        <v>204</v>
      </c>
      <c r="F840">
        <f t="shared" si="39"/>
        <v>1.3972602739726028</v>
      </c>
      <c r="G840">
        <f t="shared" si="40"/>
        <v>102</v>
      </c>
      <c r="H840">
        <f t="shared" si="41"/>
        <v>0.69863013698630139</v>
      </c>
    </row>
    <row r="841" spans="2:8">
      <c r="B841">
        <v>96</v>
      </c>
      <c r="C841">
        <v>2</v>
      </c>
      <c r="D841">
        <v>134</v>
      </c>
      <c r="F841">
        <f t="shared" si="39"/>
        <v>1.3958333333333333</v>
      </c>
      <c r="G841">
        <f t="shared" si="40"/>
        <v>67</v>
      </c>
      <c r="H841">
        <f t="shared" si="41"/>
        <v>0.69791666666666663</v>
      </c>
    </row>
    <row r="842" spans="2:8">
      <c r="B842">
        <v>130</v>
      </c>
      <c r="C842">
        <v>2</v>
      </c>
      <c r="D842">
        <v>181</v>
      </c>
      <c r="F842">
        <f t="shared" si="39"/>
        <v>1.3923076923076922</v>
      </c>
      <c r="G842">
        <f t="shared" si="40"/>
        <v>90.5</v>
      </c>
      <c r="H842">
        <f t="shared" si="41"/>
        <v>0.69615384615384612</v>
      </c>
    </row>
    <row r="843" spans="2:8">
      <c r="B843">
        <v>75</v>
      </c>
      <c r="C843">
        <v>2</v>
      </c>
      <c r="D843">
        <v>103</v>
      </c>
      <c r="F843">
        <f t="shared" si="39"/>
        <v>1.3733333333333333</v>
      </c>
      <c r="G843">
        <f t="shared" si="40"/>
        <v>51.5</v>
      </c>
      <c r="H843">
        <f t="shared" si="41"/>
        <v>0.68666666666666665</v>
      </c>
    </row>
    <row r="844" spans="2:8">
      <c r="B844">
        <v>44</v>
      </c>
      <c r="C844">
        <v>2</v>
      </c>
      <c r="D844">
        <v>59</v>
      </c>
      <c r="F844">
        <f t="shared" si="39"/>
        <v>1.3409090909090908</v>
      </c>
      <c r="G844">
        <f t="shared" si="40"/>
        <v>29.5</v>
      </c>
      <c r="H844">
        <f t="shared" si="41"/>
        <v>0.67045454545454541</v>
      </c>
    </row>
    <row r="845" spans="2:8">
      <c r="B845">
        <v>137</v>
      </c>
      <c r="C845">
        <v>2</v>
      </c>
      <c r="D845">
        <v>182</v>
      </c>
      <c r="F845">
        <f t="shared" si="39"/>
        <v>1.3284671532846715</v>
      </c>
      <c r="G845">
        <f t="shared" si="40"/>
        <v>91</v>
      </c>
      <c r="H845">
        <f t="shared" si="41"/>
        <v>0.66423357664233573</v>
      </c>
    </row>
    <row r="846" spans="2:8">
      <c r="B846">
        <v>133</v>
      </c>
      <c r="C846">
        <v>2</v>
      </c>
      <c r="D846">
        <v>176</v>
      </c>
      <c r="F846">
        <f t="shared" si="39"/>
        <v>1.3233082706766917</v>
      </c>
      <c r="G846">
        <f t="shared" si="40"/>
        <v>88</v>
      </c>
      <c r="H846">
        <f t="shared" si="41"/>
        <v>0.66165413533834583</v>
      </c>
    </row>
    <row r="847" spans="2:8">
      <c r="B847">
        <v>93</v>
      </c>
      <c r="C847">
        <v>2</v>
      </c>
      <c r="D847">
        <v>123</v>
      </c>
      <c r="F847">
        <f t="shared" si="39"/>
        <v>1.3225806451612903</v>
      </c>
      <c r="G847">
        <f t="shared" si="40"/>
        <v>61.5</v>
      </c>
      <c r="H847">
        <f t="shared" si="41"/>
        <v>0.66129032258064513</v>
      </c>
    </row>
    <row r="848" spans="2:8">
      <c r="B848">
        <v>75</v>
      </c>
      <c r="C848">
        <v>2</v>
      </c>
      <c r="D848">
        <v>99</v>
      </c>
      <c r="F848">
        <f t="shared" si="39"/>
        <v>1.32</v>
      </c>
      <c r="G848">
        <f t="shared" si="40"/>
        <v>49.5</v>
      </c>
      <c r="H848">
        <f t="shared" si="41"/>
        <v>0.66</v>
      </c>
    </row>
    <row r="849" spans="2:8">
      <c r="B849">
        <v>119</v>
      </c>
      <c r="C849">
        <v>2</v>
      </c>
      <c r="D849">
        <v>157</v>
      </c>
      <c r="F849">
        <f t="shared" si="39"/>
        <v>1.319327731092437</v>
      </c>
      <c r="G849">
        <f t="shared" si="40"/>
        <v>78.5</v>
      </c>
      <c r="H849">
        <f t="shared" si="41"/>
        <v>0.65966386554621848</v>
      </c>
    </row>
    <row r="850" spans="2:8">
      <c r="B850">
        <v>44</v>
      </c>
      <c r="C850">
        <v>2</v>
      </c>
      <c r="D850">
        <v>58</v>
      </c>
      <c r="F850">
        <f t="shared" si="39"/>
        <v>1.3181818181818181</v>
      </c>
      <c r="G850">
        <f t="shared" si="40"/>
        <v>29</v>
      </c>
      <c r="H850">
        <f t="shared" si="41"/>
        <v>0.65909090909090906</v>
      </c>
    </row>
    <row r="851" spans="2:8">
      <c r="B851">
        <v>496</v>
      </c>
      <c r="C851">
        <v>9</v>
      </c>
      <c r="D851">
        <v>2936</v>
      </c>
      <c r="E851" s="2"/>
      <c r="F851">
        <f t="shared" si="39"/>
        <v>5.919354838709677</v>
      </c>
      <c r="G851">
        <f t="shared" si="40"/>
        <v>326.22222222222223</v>
      </c>
      <c r="H851">
        <f t="shared" si="41"/>
        <v>0.6577060931899642</v>
      </c>
    </row>
    <row r="852" spans="2:8">
      <c r="B852">
        <v>125</v>
      </c>
      <c r="C852">
        <v>2</v>
      </c>
      <c r="D852">
        <v>163</v>
      </c>
      <c r="F852">
        <f t="shared" si="39"/>
        <v>1.304</v>
      </c>
      <c r="G852">
        <f t="shared" si="40"/>
        <v>81.5</v>
      </c>
      <c r="H852">
        <f t="shared" si="41"/>
        <v>0.65200000000000002</v>
      </c>
    </row>
    <row r="853" spans="2:8">
      <c r="B853">
        <v>156</v>
      </c>
      <c r="C853">
        <v>3</v>
      </c>
      <c r="D853">
        <v>305</v>
      </c>
      <c r="F853">
        <f t="shared" si="39"/>
        <v>1.9551282051282051</v>
      </c>
      <c r="G853">
        <f t="shared" si="40"/>
        <v>101.66666666666667</v>
      </c>
      <c r="H853">
        <f t="shared" si="41"/>
        <v>0.65170940170940173</v>
      </c>
    </row>
    <row r="854" spans="2:8">
      <c r="B854">
        <v>79</v>
      </c>
      <c r="C854">
        <v>2</v>
      </c>
      <c r="D854">
        <v>102</v>
      </c>
      <c r="F854">
        <f t="shared" si="39"/>
        <v>1.2911392405063291</v>
      </c>
      <c r="G854">
        <f t="shared" si="40"/>
        <v>51</v>
      </c>
      <c r="H854">
        <f t="shared" si="41"/>
        <v>0.64556962025316456</v>
      </c>
    </row>
    <row r="855" spans="2:8">
      <c r="B855">
        <v>230</v>
      </c>
      <c r="C855">
        <v>6</v>
      </c>
      <c r="D855">
        <v>890</v>
      </c>
      <c r="F855">
        <f t="shared" si="39"/>
        <v>3.8695652173913042</v>
      </c>
      <c r="G855">
        <f t="shared" si="40"/>
        <v>148.33333333333334</v>
      </c>
      <c r="H855">
        <f t="shared" si="41"/>
        <v>0.64492753623188404</v>
      </c>
    </row>
    <row r="856" spans="2:8">
      <c r="B856">
        <v>270</v>
      </c>
      <c r="C856">
        <v>4</v>
      </c>
      <c r="D856">
        <v>695</v>
      </c>
      <c r="F856">
        <f t="shared" si="39"/>
        <v>2.574074074074074</v>
      </c>
      <c r="G856">
        <f t="shared" si="40"/>
        <v>173.75</v>
      </c>
      <c r="H856">
        <f t="shared" si="41"/>
        <v>0.64351851851851849</v>
      </c>
    </row>
    <row r="857" spans="2:8">
      <c r="B857">
        <v>128</v>
      </c>
      <c r="C857">
        <v>2</v>
      </c>
      <c r="D857">
        <v>164</v>
      </c>
      <c r="F857">
        <f t="shared" si="39"/>
        <v>1.28125</v>
      </c>
      <c r="G857">
        <f t="shared" si="40"/>
        <v>82</v>
      </c>
      <c r="H857">
        <f t="shared" si="41"/>
        <v>0.640625</v>
      </c>
    </row>
    <row r="858" spans="2:8">
      <c r="B858">
        <v>108</v>
      </c>
      <c r="C858">
        <v>2</v>
      </c>
      <c r="D858">
        <v>138</v>
      </c>
      <c r="F858">
        <f t="shared" si="39"/>
        <v>1.2777777777777777</v>
      </c>
      <c r="G858">
        <f t="shared" si="40"/>
        <v>69</v>
      </c>
      <c r="H858">
        <f t="shared" si="41"/>
        <v>0.63888888888888884</v>
      </c>
    </row>
    <row r="859" spans="2:8">
      <c r="B859">
        <v>252</v>
      </c>
      <c r="C859">
        <v>4</v>
      </c>
      <c r="D859">
        <v>643</v>
      </c>
      <c r="F859">
        <f t="shared" si="39"/>
        <v>2.5515873015873014</v>
      </c>
      <c r="G859">
        <f t="shared" si="40"/>
        <v>160.75</v>
      </c>
      <c r="H859">
        <f t="shared" si="41"/>
        <v>0.63789682539682535</v>
      </c>
    </row>
    <row r="860" spans="2:8">
      <c r="B860">
        <v>109</v>
      </c>
      <c r="C860">
        <v>2</v>
      </c>
      <c r="D860">
        <v>139</v>
      </c>
      <c r="F860">
        <f t="shared" si="39"/>
        <v>1.275229357798165</v>
      </c>
      <c r="G860">
        <f t="shared" si="40"/>
        <v>69.5</v>
      </c>
      <c r="H860">
        <f t="shared" si="41"/>
        <v>0.63761467889908252</v>
      </c>
    </row>
    <row r="861" spans="2:8">
      <c r="B861">
        <v>237</v>
      </c>
      <c r="C861">
        <v>2</v>
      </c>
      <c r="D861">
        <v>302</v>
      </c>
      <c r="F861">
        <f t="shared" si="39"/>
        <v>1.2742616033755274</v>
      </c>
      <c r="G861">
        <f t="shared" si="40"/>
        <v>151</v>
      </c>
      <c r="H861">
        <f t="shared" si="41"/>
        <v>0.6371308016877637</v>
      </c>
    </row>
    <row r="862" spans="2:8">
      <c r="B862">
        <v>157</v>
      </c>
      <c r="C862">
        <v>2</v>
      </c>
      <c r="D862">
        <v>200</v>
      </c>
      <c r="F862">
        <f t="shared" si="39"/>
        <v>1.2738853503184713</v>
      </c>
      <c r="G862">
        <f t="shared" si="40"/>
        <v>100</v>
      </c>
      <c r="H862">
        <f t="shared" si="41"/>
        <v>0.63694267515923564</v>
      </c>
    </row>
    <row r="863" spans="2:8">
      <c r="B863">
        <v>198</v>
      </c>
      <c r="C863">
        <v>4</v>
      </c>
      <c r="D863">
        <v>504</v>
      </c>
      <c r="F863">
        <f t="shared" si="39"/>
        <v>2.5454545454545454</v>
      </c>
      <c r="G863">
        <f t="shared" si="40"/>
        <v>126</v>
      </c>
      <c r="H863">
        <f t="shared" si="41"/>
        <v>0.63636363636363635</v>
      </c>
    </row>
    <row r="864" spans="2:8">
      <c r="B864" s="2">
        <v>88</v>
      </c>
      <c r="C864" s="2">
        <v>2</v>
      </c>
      <c r="D864" s="2">
        <v>112</v>
      </c>
      <c r="F864">
        <f t="shared" si="39"/>
        <v>1.2727272727272727</v>
      </c>
      <c r="G864">
        <f t="shared" si="40"/>
        <v>56</v>
      </c>
      <c r="H864">
        <f t="shared" si="41"/>
        <v>0.63636363636363635</v>
      </c>
    </row>
    <row r="865" spans="2:8">
      <c r="B865">
        <v>120</v>
      </c>
      <c r="C865">
        <v>2</v>
      </c>
      <c r="D865">
        <v>152</v>
      </c>
      <c r="F865">
        <f t="shared" si="39"/>
        <v>1.2666666666666666</v>
      </c>
      <c r="G865">
        <f t="shared" si="40"/>
        <v>76</v>
      </c>
      <c r="H865">
        <f t="shared" si="41"/>
        <v>0.6333333333333333</v>
      </c>
    </row>
    <row r="866" spans="2:8">
      <c r="B866">
        <v>47</v>
      </c>
      <c r="C866">
        <v>2</v>
      </c>
      <c r="D866">
        <v>59</v>
      </c>
      <c r="F866">
        <f t="shared" si="39"/>
        <v>1.2553191489361701</v>
      </c>
      <c r="G866">
        <f t="shared" si="40"/>
        <v>29.5</v>
      </c>
      <c r="H866">
        <f t="shared" si="41"/>
        <v>0.62765957446808507</v>
      </c>
    </row>
    <row r="867" spans="2:8">
      <c r="B867">
        <v>55</v>
      </c>
      <c r="C867">
        <v>2</v>
      </c>
      <c r="D867">
        <v>69</v>
      </c>
      <c r="F867">
        <f t="shared" si="39"/>
        <v>1.2545454545454546</v>
      </c>
      <c r="G867">
        <f t="shared" si="40"/>
        <v>34.5</v>
      </c>
      <c r="H867">
        <f t="shared" si="41"/>
        <v>0.62727272727272732</v>
      </c>
    </row>
    <row r="868" spans="2:8">
      <c r="B868">
        <v>117</v>
      </c>
      <c r="C868">
        <v>2</v>
      </c>
      <c r="D868">
        <v>146</v>
      </c>
      <c r="F868">
        <f t="shared" si="39"/>
        <v>1.2478632478632479</v>
      </c>
      <c r="G868">
        <f t="shared" si="40"/>
        <v>73</v>
      </c>
      <c r="H868">
        <f t="shared" si="41"/>
        <v>0.62393162393162394</v>
      </c>
    </row>
    <row r="869" spans="2:8">
      <c r="B869">
        <v>180</v>
      </c>
      <c r="C869">
        <v>5</v>
      </c>
      <c r="D869">
        <v>561</v>
      </c>
      <c r="F869">
        <f t="shared" si="39"/>
        <v>3.1166666666666667</v>
      </c>
      <c r="G869">
        <f t="shared" si="40"/>
        <v>112.2</v>
      </c>
      <c r="H869">
        <f t="shared" si="41"/>
        <v>0.62333333333333329</v>
      </c>
    </row>
    <row r="870" spans="2:8">
      <c r="B870">
        <v>140</v>
      </c>
      <c r="C870">
        <v>2</v>
      </c>
      <c r="D870">
        <v>174</v>
      </c>
      <c r="F870">
        <f t="shared" si="39"/>
        <v>1.2428571428571429</v>
      </c>
      <c r="G870">
        <f t="shared" si="40"/>
        <v>87</v>
      </c>
      <c r="H870">
        <f t="shared" si="41"/>
        <v>0.62142857142857144</v>
      </c>
    </row>
    <row r="871" spans="2:8">
      <c r="B871">
        <v>101</v>
      </c>
      <c r="C871">
        <v>3</v>
      </c>
      <c r="D871">
        <v>188</v>
      </c>
      <c r="F871">
        <f t="shared" si="39"/>
        <v>1.8613861386138615</v>
      </c>
      <c r="G871">
        <f t="shared" si="40"/>
        <v>62.666666666666664</v>
      </c>
      <c r="H871">
        <f t="shared" si="41"/>
        <v>0.62046204620462042</v>
      </c>
    </row>
    <row r="872" spans="2:8">
      <c r="B872">
        <v>292</v>
      </c>
      <c r="C872">
        <v>6</v>
      </c>
      <c r="D872">
        <v>1087</v>
      </c>
      <c r="F872">
        <f t="shared" si="39"/>
        <v>3.7226027397260273</v>
      </c>
      <c r="G872">
        <f t="shared" si="40"/>
        <v>181.16666666666666</v>
      </c>
      <c r="H872">
        <f t="shared" si="41"/>
        <v>0.62043378995433784</v>
      </c>
    </row>
    <row r="873" spans="2:8">
      <c r="B873">
        <v>228</v>
      </c>
      <c r="C873">
        <v>6</v>
      </c>
      <c r="D873">
        <v>847</v>
      </c>
      <c r="F873">
        <f t="shared" si="39"/>
        <v>3.7149122807017543</v>
      </c>
      <c r="G873">
        <f t="shared" si="40"/>
        <v>141.16666666666666</v>
      </c>
      <c r="H873">
        <f t="shared" si="41"/>
        <v>0.61915204678362568</v>
      </c>
    </row>
    <row r="874" spans="2:8">
      <c r="B874">
        <v>464</v>
      </c>
      <c r="C874">
        <v>10</v>
      </c>
      <c r="D874">
        <v>2870</v>
      </c>
      <c r="E874" s="2"/>
      <c r="F874">
        <f t="shared" si="39"/>
        <v>6.1853448275862073</v>
      </c>
      <c r="G874">
        <f t="shared" si="40"/>
        <v>287</v>
      </c>
      <c r="H874">
        <f t="shared" si="41"/>
        <v>0.61853448275862066</v>
      </c>
    </row>
    <row r="875" spans="2:8">
      <c r="B875">
        <v>90</v>
      </c>
      <c r="C875">
        <v>2</v>
      </c>
      <c r="D875">
        <v>111</v>
      </c>
      <c r="F875">
        <f t="shared" si="39"/>
        <v>1.2333333333333334</v>
      </c>
      <c r="G875">
        <f t="shared" si="40"/>
        <v>55.5</v>
      </c>
      <c r="H875">
        <f t="shared" si="41"/>
        <v>0.6166666666666667</v>
      </c>
    </row>
    <row r="876" spans="2:8">
      <c r="B876">
        <v>48</v>
      </c>
      <c r="C876">
        <v>2</v>
      </c>
      <c r="D876">
        <v>59</v>
      </c>
      <c r="F876">
        <f t="shared" si="39"/>
        <v>1.2291666666666667</v>
      </c>
      <c r="G876">
        <f t="shared" si="40"/>
        <v>29.5</v>
      </c>
      <c r="H876">
        <f t="shared" si="41"/>
        <v>0.61458333333333337</v>
      </c>
    </row>
    <row r="877" spans="2:8">
      <c r="B877">
        <v>118</v>
      </c>
      <c r="C877">
        <v>2</v>
      </c>
      <c r="D877">
        <v>145</v>
      </c>
      <c r="F877">
        <f t="shared" si="39"/>
        <v>1.228813559322034</v>
      </c>
      <c r="G877">
        <f t="shared" si="40"/>
        <v>72.5</v>
      </c>
      <c r="H877">
        <f t="shared" si="41"/>
        <v>0.61440677966101698</v>
      </c>
    </row>
    <row r="878" spans="2:8">
      <c r="B878">
        <v>124</v>
      </c>
      <c r="C878">
        <v>2</v>
      </c>
      <c r="D878">
        <v>152</v>
      </c>
      <c r="F878">
        <f t="shared" si="39"/>
        <v>1.2258064516129032</v>
      </c>
      <c r="G878">
        <f t="shared" si="40"/>
        <v>76</v>
      </c>
      <c r="H878">
        <f t="shared" si="41"/>
        <v>0.61290322580645162</v>
      </c>
    </row>
    <row r="879" spans="2:8">
      <c r="B879">
        <v>93</v>
      </c>
      <c r="C879">
        <v>2</v>
      </c>
      <c r="D879">
        <v>114</v>
      </c>
      <c r="F879">
        <f t="shared" si="39"/>
        <v>1.2258064516129032</v>
      </c>
      <c r="G879">
        <f t="shared" si="40"/>
        <v>57</v>
      </c>
      <c r="H879">
        <f t="shared" si="41"/>
        <v>0.61290322580645162</v>
      </c>
    </row>
    <row r="880" spans="2:8">
      <c r="B880">
        <v>133</v>
      </c>
      <c r="C880">
        <v>4</v>
      </c>
      <c r="D880">
        <v>325</v>
      </c>
      <c r="F880">
        <f t="shared" si="39"/>
        <v>2.4436090225563909</v>
      </c>
      <c r="G880">
        <f t="shared" si="40"/>
        <v>81.25</v>
      </c>
      <c r="H880">
        <f t="shared" si="41"/>
        <v>0.61090225563909772</v>
      </c>
    </row>
    <row r="881" spans="2:8">
      <c r="B881">
        <v>107</v>
      </c>
      <c r="C881">
        <v>3</v>
      </c>
      <c r="D881">
        <v>196</v>
      </c>
      <c r="F881">
        <f t="shared" si="39"/>
        <v>1.8317757009345794</v>
      </c>
      <c r="G881">
        <f t="shared" si="40"/>
        <v>65.333333333333329</v>
      </c>
      <c r="H881">
        <f t="shared" si="41"/>
        <v>0.61059190031152644</v>
      </c>
    </row>
    <row r="882" spans="2:8">
      <c r="B882">
        <v>95</v>
      </c>
      <c r="C882">
        <v>2</v>
      </c>
      <c r="D882">
        <v>116</v>
      </c>
      <c r="F882">
        <f t="shared" si="39"/>
        <v>1.2210526315789474</v>
      </c>
      <c r="G882">
        <f t="shared" si="40"/>
        <v>58</v>
      </c>
      <c r="H882">
        <f t="shared" si="41"/>
        <v>0.61052631578947369</v>
      </c>
    </row>
    <row r="883" spans="2:8">
      <c r="B883">
        <v>103</v>
      </c>
      <c r="C883">
        <v>2</v>
      </c>
      <c r="D883">
        <v>125</v>
      </c>
      <c r="F883">
        <f t="shared" si="39"/>
        <v>1.2135922330097086</v>
      </c>
      <c r="G883">
        <f t="shared" si="40"/>
        <v>62.5</v>
      </c>
      <c r="H883">
        <f t="shared" si="41"/>
        <v>0.60679611650485432</v>
      </c>
    </row>
    <row r="884" spans="2:8">
      <c r="B884">
        <v>143</v>
      </c>
      <c r="C884">
        <v>4</v>
      </c>
      <c r="D884">
        <v>347</v>
      </c>
      <c r="F884">
        <f t="shared" si="39"/>
        <v>2.4265734265734267</v>
      </c>
      <c r="G884">
        <f t="shared" si="40"/>
        <v>86.75</v>
      </c>
      <c r="H884">
        <f t="shared" si="41"/>
        <v>0.60664335664335667</v>
      </c>
    </row>
    <row r="885" spans="2:8">
      <c r="B885">
        <v>108</v>
      </c>
      <c r="C885">
        <v>2</v>
      </c>
      <c r="D885">
        <v>131</v>
      </c>
      <c r="F885">
        <f t="shared" si="39"/>
        <v>1.212962962962963</v>
      </c>
      <c r="G885">
        <f t="shared" si="40"/>
        <v>65.5</v>
      </c>
      <c r="H885">
        <f t="shared" si="41"/>
        <v>0.60648148148148151</v>
      </c>
    </row>
    <row r="886" spans="2:8">
      <c r="B886">
        <v>141</v>
      </c>
      <c r="C886">
        <v>2</v>
      </c>
      <c r="D886">
        <v>171</v>
      </c>
      <c r="F886">
        <f t="shared" si="39"/>
        <v>1.2127659574468086</v>
      </c>
      <c r="G886">
        <f t="shared" si="40"/>
        <v>85.5</v>
      </c>
      <c r="H886">
        <f t="shared" si="41"/>
        <v>0.6063829787234043</v>
      </c>
    </row>
    <row r="887" spans="2:8">
      <c r="B887">
        <v>114</v>
      </c>
      <c r="C887">
        <v>2</v>
      </c>
      <c r="D887">
        <v>138</v>
      </c>
      <c r="F887">
        <f t="shared" si="39"/>
        <v>1.2105263157894737</v>
      </c>
      <c r="G887">
        <f t="shared" si="40"/>
        <v>69</v>
      </c>
      <c r="H887">
        <f t="shared" si="41"/>
        <v>0.60526315789473684</v>
      </c>
    </row>
    <row r="888" spans="2:8">
      <c r="B888">
        <v>64</v>
      </c>
      <c r="C888">
        <v>2</v>
      </c>
      <c r="D888">
        <v>77</v>
      </c>
      <c r="F888">
        <f t="shared" si="39"/>
        <v>1.203125</v>
      </c>
      <c r="G888">
        <f t="shared" si="40"/>
        <v>38.5</v>
      </c>
      <c r="H888">
        <f t="shared" si="41"/>
        <v>0.6015625</v>
      </c>
    </row>
    <row r="889" spans="2:8">
      <c r="B889">
        <v>158</v>
      </c>
      <c r="C889">
        <v>2</v>
      </c>
      <c r="D889">
        <v>189</v>
      </c>
      <c r="F889">
        <f t="shared" si="39"/>
        <v>1.1962025316455696</v>
      </c>
      <c r="G889">
        <f t="shared" si="40"/>
        <v>94.5</v>
      </c>
      <c r="H889">
        <f t="shared" si="41"/>
        <v>0.59810126582278478</v>
      </c>
    </row>
    <row r="890" spans="2:8">
      <c r="B890">
        <v>72</v>
      </c>
      <c r="C890">
        <v>2</v>
      </c>
      <c r="D890">
        <v>86</v>
      </c>
      <c r="F890">
        <f t="shared" si="39"/>
        <v>1.1944444444444444</v>
      </c>
      <c r="G890">
        <f t="shared" si="40"/>
        <v>43</v>
      </c>
      <c r="H890">
        <f t="shared" si="41"/>
        <v>0.59722222222222221</v>
      </c>
    </row>
    <row r="891" spans="2:8">
      <c r="B891">
        <v>72</v>
      </c>
      <c r="C891">
        <v>2</v>
      </c>
      <c r="D891">
        <v>86</v>
      </c>
      <c r="F891">
        <f t="shared" si="39"/>
        <v>1.1944444444444444</v>
      </c>
      <c r="G891">
        <f t="shared" si="40"/>
        <v>43</v>
      </c>
      <c r="H891">
        <f t="shared" si="41"/>
        <v>0.59722222222222221</v>
      </c>
    </row>
    <row r="892" spans="2:8">
      <c r="B892">
        <v>98</v>
      </c>
      <c r="C892">
        <v>2</v>
      </c>
      <c r="D892">
        <v>117</v>
      </c>
      <c r="F892">
        <f t="shared" si="39"/>
        <v>1.1938775510204083</v>
      </c>
      <c r="G892">
        <f t="shared" si="40"/>
        <v>58.5</v>
      </c>
      <c r="H892">
        <f t="shared" si="41"/>
        <v>0.59693877551020413</v>
      </c>
    </row>
    <row r="893" spans="2:8">
      <c r="B893">
        <v>69</v>
      </c>
      <c r="C893">
        <v>2</v>
      </c>
      <c r="D893">
        <v>82</v>
      </c>
      <c r="F893">
        <f t="shared" si="39"/>
        <v>1.1884057971014492</v>
      </c>
      <c r="G893">
        <f t="shared" si="40"/>
        <v>41</v>
      </c>
      <c r="H893">
        <f t="shared" si="41"/>
        <v>0.59420289855072461</v>
      </c>
    </row>
    <row r="894" spans="2:8">
      <c r="B894">
        <v>131</v>
      </c>
      <c r="C894">
        <v>2</v>
      </c>
      <c r="D894">
        <v>155</v>
      </c>
      <c r="F894">
        <f t="shared" si="39"/>
        <v>1.1832061068702291</v>
      </c>
      <c r="G894">
        <f t="shared" si="40"/>
        <v>77.5</v>
      </c>
      <c r="H894">
        <f t="shared" si="41"/>
        <v>0.59160305343511455</v>
      </c>
    </row>
    <row r="895" spans="2:8">
      <c r="B895">
        <v>203</v>
      </c>
      <c r="C895">
        <v>3</v>
      </c>
      <c r="D895">
        <v>360</v>
      </c>
      <c r="F895">
        <f t="shared" si="39"/>
        <v>1.7733990147783252</v>
      </c>
      <c r="G895">
        <f t="shared" si="40"/>
        <v>120</v>
      </c>
      <c r="H895">
        <f t="shared" si="41"/>
        <v>0.59113300492610843</v>
      </c>
    </row>
    <row r="896" spans="2:8">
      <c r="B896">
        <v>66</v>
      </c>
      <c r="C896">
        <v>2</v>
      </c>
      <c r="D896">
        <v>78</v>
      </c>
      <c r="F896">
        <f t="shared" si="39"/>
        <v>1.1818181818181819</v>
      </c>
      <c r="G896">
        <f t="shared" si="40"/>
        <v>39</v>
      </c>
      <c r="H896">
        <f t="shared" si="41"/>
        <v>0.59090909090909094</v>
      </c>
    </row>
    <row r="897" spans="2:8">
      <c r="B897">
        <v>55</v>
      </c>
      <c r="C897">
        <v>2</v>
      </c>
      <c r="D897">
        <v>65</v>
      </c>
      <c r="F897">
        <f t="shared" si="39"/>
        <v>1.1818181818181819</v>
      </c>
      <c r="G897">
        <f t="shared" si="40"/>
        <v>32.5</v>
      </c>
      <c r="H897">
        <f t="shared" si="41"/>
        <v>0.59090909090909094</v>
      </c>
    </row>
    <row r="898" spans="2:8">
      <c r="B898">
        <v>116</v>
      </c>
      <c r="C898">
        <v>2</v>
      </c>
      <c r="D898">
        <v>136</v>
      </c>
      <c r="F898">
        <f t="shared" si="39"/>
        <v>1.1724137931034482</v>
      </c>
      <c r="G898">
        <f t="shared" si="40"/>
        <v>68</v>
      </c>
      <c r="H898">
        <f t="shared" si="41"/>
        <v>0.58620689655172409</v>
      </c>
    </row>
    <row r="899" spans="2:8">
      <c r="B899">
        <v>102</v>
      </c>
      <c r="C899">
        <v>2</v>
      </c>
      <c r="D899">
        <v>118</v>
      </c>
      <c r="F899">
        <f t="shared" si="39"/>
        <v>1.1568627450980393</v>
      </c>
      <c r="G899">
        <f t="shared" si="40"/>
        <v>59</v>
      </c>
      <c r="H899">
        <f t="shared" si="41"/>
        <v>0.57843137254901966</v>
      </c>
    </row>
    <row r="900" spans="2:8">
      <c r="B900">
        <v>81</v>
      </c>
      <c r="C900">
        <v>2</v>
      </c>
      <c r="D900">
        <v>93</v>
      </c>
      <c r="F900">
        <f t="shared" si="39"/>
        <v>1.1481481481481481</v>
      </c>
      <c r="G900">
        <f t="shared" si="40"/>
        <v>46.5</v>
      </c>
      <c r="H900">
        <f t="shared" si="41"/>
        <v>0.57407407407407407</v>
      </c>
    </row>
    <row r="901" spans="2:8">
      <c r="B901">
        <v>81</v>
      </c>
      <c r="C901">
        <v>2</v>
      </c>
      <c r="D901">
        <v>92</v>
      </c>
      <c r="F901">
        <f t="shared" si="39"/>
        <v>1.1358024691358024</v>
      </c>
      <c r="G901">
        <f t="shared" si="40"/>
        <v>46</v>
      </c>
      <c r="H901">
        <f t="shared" si="41"/>
        <v>0.5679012345679012</v>
      </c>
    </row>
    <row r="902" spans="2:8">
      <c r="B902">
        <v>205</v>
      </c>
      <c r="C902">
        <v>2</v>
      </c>
      <c r="D902">
        <v>232</v>
      </c>
      <c r="F902">
        <f t="shared" ref="F902:F965" si="42">D902/B902</f>
        <v>1.1317073170731706</v>
      </c>
      <c r="G902">
        <f t="shared" ref="G902:G965" si="43">IF(C902&gt;0,D902/C902,"")</f>
        <v>116</v>
      </c>
      <c r="H902">
        <f t="shared" ref="H902:H965" si="44">IF(AND(C902&gt;0,B902&gt;0),D902/(C902*B902),"")</f>
        <v>0.56585365853658531</v>
      </c>
    </row>
    <row r="903" spans="2:8">
      <c r="B903">
        <v>157</v>
      </c>
      <c r="C903">
        <v>4</v>
      </c>
      <c r="D903">
        <v>355</v>
      </c>
      <c r="F903">
        <f t="shared" si="42"/>
        <v>2.2611464968152868</v>
      </c>
      <c r="G903">
        <f t="shared" si="43"/>
        <v>88.75</v>
      </c>
      <c r="H903">
        <f t="shared" si="44"/>
        <v>0.5652866242038217</v>
      </c>
    </row>
    <row r="904" spans="2:8">
      <c r="B904">
        <v>335</v>
      </c>
      <c r="C904">
        <v>2</v>
      </c>
      <c r="D904">
        <v>378</v>
      </c>
      <c r="F904">
        <f t="shared" si="42"/>
        <v>1.128358208955224</v>
      </c>
      <c r="G904">
        <f t="shared" si="43"/>
        <v>189</v>
      </c>
      <c r="H904">
        <f t="shared" si="44"/>
        <v>0.56417910447761199</v>
      </c>
    </row>
    <row r="905" spans="2:8">
      <c r="B905">
        <v>108</v>
      </c>
      <c r="C905">
        <v>3</v>
      </c>
      <c r="D905">
        <v>182</v>
      </c>
      <c r="F905">
        <f t="shared" si="42"/>
        <v>1.6851851851851851</v>
      </c>
      <c r="G905">
        <f t="shared" si="43"/>
        <v>60.666666666666664</v>
      </c>
      <c r="H905">
        <f t="shared" si="44"/>
        <v>0.56172839506172845</v>
      </c>
    </row>
    <row r="906" spans="2:8">
      <c r="B906">
        <v>89</v>
      </c>
      <c r="C906">
        <v>2</v>
      </c>
      <c r="D906">
        <v>99</v>
      </c>
      <c r="F906">
        <f t="shared" si="42"/>
        <v>1.1123595505617978</v>
      </c>
      <c r="G906">
        <f t="shared" si="43"/>
        <v>49.5</v>
      </c>
      <c r="H906">
        <f t="shared" si="44"/>
        <v>0.5561797752808989</v>
      </c>
    </row>
    <row r="907" spans="2:8">
      <c r="B907">
        <v>108</v>
      </c>
      <c r="C907">
        <v>3</v>
      </c>
      <c r="D907">
        <v>177</v>
      </c>
      <c r="F907">
        <f t="shared" si="42"/>
        <v>1.6388888888888888</v>
      </c>
      <c r="G907">
        <f t="shared" si="43"/>
        <v>59</v>
      </c>
      <c r="H907">
        <f t="shared" si="44"/>
        <v>0.54629629629629628</v>
      </c>
    </row>
    <row r="908" spans="2:8">
      <c r="B908">
        <v>131</v>
      </c>
      <c r="C908">
        <v>2</v>
      </c>
      <c r="D908">
        <v>141</v>
      </c>
      <c r="F908">
        <f t="shared" si="42"/>
        <v>1.0763358778625953</v>
      </c>
      <c r="G908">
        <f t="shared" si="43"/>
        <v>70.5</v>
      </c>
      <c r="H908">
        <f t="shared" si="44"/>
        <v>0.53816793893129766</v>
      </c>
    </row>
    <row r="909" spans="2:8">
      <c r="B909">
        <v>139</v>
      </c>
      <c r="C909">
        <v>4</v>
      </c>
      <c r="D909">
        <v>299</v>
      </c>
      <c r="F909">
        <f t="shared" si="42"/>
        <v>2.1510791366906474</v>
      </c>
      <c r="G909">
        <f t="shared" si="43"/>
        <v>74.75</v>
      </c>
      <c r="H909">
        <f t="shared" si="44"/>
        <v>0.53776978417266186</v>
      </c>
    </row>
    <row r="910" spans="2:8">
      <c r="B910">
        <v>98</v>
      </c>
      <c r="C910">
        <v>2</v>
      </c>
      <c r="D910">
        <v>103</v>
      </c>
      <c r="F910">
        <f t="shared" si="42"/>
        <v>1.0510204081632653</v>
      </c>
      <c r="G910">
        <f t="shared" si="43"/>
        <v>51.5</v>
      </c>
      <c r="H910">
        <f t="shared" si="44"/>
        <v>0.52551020408163263</v>
      </c>
    </row>
    <row r="911" spans="2:8">
      <c r="B911">
        <v>108</v>
      </c>
      <c r="C911">
        <v>3</v>
      </c>
      <c r="D911">
        <v>168</v>
      </c>
      <c r="F911">
        <f t="shared" si="42"/>
        <v>1.5555555555555556</v>
      </c>
      <c r="G911">
        <f t="shared" si="43"/>
        <v>56</v>
      </c>
      <c r="H911">
        <f t="shared" si="44"/>
        <v>0.51851851851851849</v>
      </c>
    </row>
    <row r="912" spans="2:8">
      <c r="B912">
        <v>316</v>
      </c>
      <c r="C912">
        <v>5</v>
      </c>
      <c r="D912">
        <v>807</v>
      </c>
      <c r="F912">
        <f t="shared" si="42"/>
        <v>2.5537974683544302</v>
      </c>
      <c r="G912">
        <f t="shared" si="43"/>
        <v>161.4</v>
      </c>
      <c r="H912">
        <f t="shared" si="44"/>
        <v>0.51075949367088602</v>
      </c>
    </row>
    <row r="913" spans="2:8">
      <c r="B913">
        <v>133</v>
      </c>
      <c r="C913">
        <v>3</v>
      </c>
      <c r="D913">
        <v>203</v>
      </c>
      <c r="F913">
        <f t="shared" si="42"/>
        <v>1.5263157894736843</v>
      </c>
      <c r="G913">
        <f t="shared" si="43"/>
        <v>67.666666666666671</v>
      </c>
      <c r="H913">
        <f t="shared" si="44"/>
        <v>0.50877192982456143</v>
      </c>
    </row>
    <row r="914" spans="2:8">
      <c r="B914">
        <v>202</v>
      </c>
      <c r="C914">
        <v>3</v>
      </c>
      <c r="D914">
        <v>306</v>
      </c>
      <c r="F914">
        <f t="shared" si="42"/>
        <v>1.5148514851485149</v>
      </c>
      <c r="G914">
        <f t="shared" si="43"/>
        <v>102</v>
      </c>
      <c r="H914">
        <f t="shared" si="44"/>
        <v>0.50495049504950495</v>
      </c>
    </row>
    <row r="915" spans="2:8">
      <c r="B915">
        <v>129</v>
      </c>
      <c r="C915">
        <v>3</v>
      </c>
      <c r="D915">
        <v>195</v>
      </c>
      <c r="F915">
        <f t="shared" si="42"/>
        <v>1.5116279069767442</v>
      </c>
      <c r="G915">
        <f t="shared" si="43"/>
        <v>65</v>
      </c>
      <c r="H915">
        <f t="shared" si="44"/>
        <v>0.50387596899224807</v>
      </c>
    </row>
    <row r="916" spans="2:8">
      <c r="B916">
        <v>106</v>
      </c>
      <c r="C916">
        <v>3</v>
      </c>
      <c r="D916">
        <v>153</v>
      </c>
      <c r="F916">
        <f t="shared" si="42"/>
        <v>1.4433962264150944</v>
      </c>
      <c r="G916">
        <f t="shared" si="43"/>
        <v>51</v>
      </c>
      <c r="H916">
        <f t="shared" si="44"/>
        <v>0.48113207547169812</v>
      </c>
    </row>
    <row r="917" spans="2:8">
      <c r="B917">
        <v>92</v>
      </c>
      <c r="C917">
        <v>4</v>
      </c>
      <c r="D917">
        <v>172</v>
      </c>
      <c r="F917">
        <f t="shared" si="42"/>
        <v>1.8695652173913044</v>
      </c>
      <c r="G917">
        <f t="shared" si="43"/>
        <v>43</v>
      </c>
      <c r="H917">
        <f t="shared" si="44"/>
        <v>0.46739130434782611</v>
      </c>
    </row>
    <row r="918" spans="2:8">
      <c r="B918">
        <v>86</v>
      </c>
      <c r="C918">
        <v>3</v>
      </c>
      <c r="D918">
        <v>119</v>
      </c>
      <c r="F918">
        <f t="shared" si="42"/>
        <v>1.3837209302325582</v>
      </c>
      <c r="G918">
        <f t="shared" si="43"/>
        <v>39.666666666666664</v>
      </c>
      <c r="H918">
        <f t="shared" si="44"/>
        <v>0.46124031007751937</v>
      </c>
    </row>
    <row r="919" spans="2:8">
      <c r="B919">
        <v>94</v>
      </c>
      <c r="C919">
        <v>3</v>
      </c>
      <c r="D919">
        <v>130</v>
      </c>
      <c r="F919">
        <f t="shared" si="42"/>
        <v>1.3829787234042554</v>
      </c>
      <c r="G919">
        <f t="shared" si="43"/>
        <v>43.333333333333336</v>
      </c>
      <c r="H919">
        <f t="shared" si="44"/>
        <v>0.46099290780141844</v>
      </c>
    </row>
    <row r="920" spans="2:8">
      <c r="B920">
        <v>132</v>
      </c>
      <c r="C920">
        <v>4</v>
      </c>
      <c r="D920">
        <v>240</v>
      </c>
      <c r="F920">
        <f t="shared" si="42"/>
        <v>1.8181818181818181</v>
      </c>
      <c r="G920">
        <f t="shared" si="43"/>
        <v>60</v>
      </c>
      <c r="H920">
        <f t="shared" si="44"/>
        <v>0.45454545454545453</v>
      </c>
    </row>
    <row r="921" spans="2:8">
      <c r="B921">
        <v>202</v>
      </c>
      <c r="C921">
        <v>3</v>
      </c>
      <c r="D921">
        <v>273</v>
      </c>
      <c r="F921">
        <f t="shared" si="42"/>
        <v>1.3514851485148516</v>
      </c>
      <c r="G921">
        <f t="shared" si="43"/>
        <v>91</v>
      </c>
      <c r="H921">
        <f t="shared" si="44"/>
        <v>0.45049504950495051</v>
      </c>
    </row>
    <row r="922" spans="2:8">
      <c r="B922">
        <v>87</v>
      </c>
      <c r="C922">
        <v>3</v>
      </c>
      <c r="D922">
        <v>117</v>
      </c>
      <c r="F922">
        <f t="shared" si="42"/>
        <v>1.3448275862068966</v>
      </c>
      <c r="G922">
        <f t="shared" si="43"/>
        <v>39</v>
      </c>
      <c r="H922">
        <f t="shared" si="44"/>
        <v>0.44827586206896552</v>
      </c>
    </row>
    <row r="923" spans="2:8">
      <c r="B923">
        <v>128</v>
      </c>
      <c r="C923">
        <v>3</v>
      </c>
      <c r="D923">
        <v>172</v>
      </c>
      <c r="F923">
        <f t="shared" si="42"/>
        <v>1.34375</v>
      </c>
      <c r="G923">
        <f t="shared" si="43"/>
        <v>57.333333333333336</v>
      </c>
      <c r="H923">
        <f t="shared" si="44"/>
        <v>0.44791666666666669</v>
      </c>
    </row>
    <row r="924" spans="2:8">
      <c r="B924">
        <v>364</v>
      </c>
      <c r="C924">
        <v>9</v>
      </c>
      <c r="D924">
        <v>1461</v>
      </c>
      <c r="F924">
        <f t="shared" si="42"/>
        <v>4.0137362637362637</v>
      </c>
      <c r="G924">
        <f t="shared" si="43"/>
        <v>162.33333333333334</v>
      </c>
      <c r="H924">
        <f t="shared" si="44"/>
        <v>0.445970695970696</v>
      </c>
    </row>
    <row r="925" spans="2:8">
      <c r="B925">
        <v>204</v>
      </c>
      <c r="C925">
        <v>6</v>
      </c>
      <c r="D925">
        <v>545</v>
      </c>
      <c r="F925">
        <f t="shared" si="42"/>
        <v>2.6715686274509802</v>
      </c>
      <c r="G925">
        <f t="shared" si="43"/>
        <v>90.833333333333329</v>
      </c>
      <c r="H925">
        <f t="shared" si="44"/>
        <v>0.4452614379084967</v>
      </c>
    </row>
    <row r="926" spans="2:8">
      <c r="B926">
        <v>87</v>
      </c>
      <c r="C926">
        <v>3</v>
      </c>
      <c r="D926">
        <v>116</v>
      </c>
      <c r="F926">
        <f t="shared" si="42"/>
        <v>1.3333333333333333</v>
      </c>
      <c r="G926">
        <f t="shared" si="43"/>
        <v>38.666666666666664</v>
      </c>
      <c r="H926">
        <f t="shared" si="44"/>
        <v>0.44444444444444442</v>
      </c>
    </row>
    <row r="927" spans="2:8">
      <c r="B927">
        <v>87</v>
      </c>
      <c r="C927">
        <v>3</v>
      </c>
      <c r="D927">
        <v>115</v>
      </c>
      <c r="F927">
        <f t="shared" si="42"/>
        <v>1.3218390804597702</v>
      </c>
      <c r="G927">
        <f t="shared" si="43"/>
        <v>38.333333333333336</v>
      </c>
      <c r="H927">
        <f t="shared" si="44"/>
        <v>0.44061302681992337</v>
      </c>
    </row>
    <row r="928" spans="2:8">
      <c r="B928">
        <v>107</v>
      </c>
      <c r="C928">
        <v>5</v>
      </c>
      <c r="D928">
        <v>234</v>
      </c>
      <c r="F928">
        <f t="shared" si="42"/>
        <v>2.1869158878504673</v>
      </c>
      <c r="G928">
        <f t="shared" si="43"/>
        <v>46.8</v>
      </c>
      <c r="H928">
        <f t="shared" si="44"/>
        <v>0.43738317757009348</v>
      </c>
    </row>
    <row r="929" spans="2:8">
      <c r="B929">
        <v>138</v>
      </c>
      <c r="C929">
        <v>3</v>
      </c>
      <c r="D929">
        <v>181</v>
      </c>
      <c r="F929">
        <f t="shared" si="42"/>
        <v>1.3115942028985508</v>
      </c>
      <c r="G929">
        <f t="shared" si="43"/>
        <v>60.333333333333336</v>
      </c>
      <c r="H929">
        <f t="shared" si="44"/>
        <v>0.43719806763285024</v>
      </c>
    </row>
    <row r="930" spans="2:8">
      <c r="B930">
        <v>187</v>
      </c>
      <c r="C930">
        <v>6</v>
      </c>
      <c r="D930">
        <v>487</v>
      </c>
      <c r="F930">
        <f t="shared" si="42"/>
        <v>2.6042780748663104</v>
      </c>
      <c r="G930">
        <f t="shared" si="43"/>
        <v>81.166666666666671</v>
      </c>
      <c r="H930">
        <f t="shared" si="44"/>
        <v>0.43404634581105167</v>
      </c>
    </row>
    <row r="931" spans="2:8">
      <c r="B931">
        <v>340</v>
      </c>
      <c r="C931">
        <v>3</v>
      </c>
      <c r="D931">
        <v>434</v>
      </c>
      <c r="F931">
        <f t="shared" si="42"/>
        <v>1.276470588235294</v>
      </c>
      <c r="G931">
        <f t="shared" si="43"/>
        <v>144.66666666666666</v>
      </c>
      <c r="H931">
        <f t="shared" si="44"/>
        <v>0.42549019607843136</v>
      </c>
    </row>
    <row r="932" spans="2:8">
      <c r="B932">
        <v>219</v>
      </c>
      <c r="C932">
        <v>3</v>
      </c>
      <c r="D932">
        <v>279</v>
      </c>
      <c r="F932">
        <f t="shared" si="42"/>
        <v>1.273972602739726</v>
      </c>
      <c r="G932">
        <f t="shared" si="43"/>
        <v>93</v>
      </c>
      <c r="H932">
        <f t="shared" si="44"/>
        <v>0.42465753424657532</v>
      </c>
    </row>
    <row r="933" spans="2:8">
      <c r="B933">
        <v>189</v>
      </c>
      <c r="C933">
        <v>3</v>
      </c>
      <c r="D933">
        <v>239</v>
      </c>
      <c r="F933">
        <f t="shared" si="42"/>
        <v>1.2645502645502646</v>
      </c>
      <c r="G933">
        <f t="shared" si="43"/>
        <v>79.666666666666671</v>
      </c>
      <c r="H933">
        <f t="shared" si="44"/>
        <v>0.42151675485008816</v>
      </c>
    </row>
    <row r="934" spans="2:8">
      <c r="B934">
        <v>131</v>
      </c>
      <c r="C934">
        <v>3</v>
      </c>
      <c r="D934">
        <v>165</v>
      </c>
      <c r="F934">
        <f t="shared" si="42"/>
        <v>1.2595419847328244</v>
      </c>
      <c r="G934">
        <f t="shared" si="43"/>
        <v>55</v>
      </c>
      <c r="H934">
        <f t="shared" si="44"/>
        <v>0.41984732824427479</v>
      </c>
    </row>
    <row r="935" spans="2:8">
      <c r="B935">
        <v>166</v>
      </c>
      <c r="C935">
        <v>3</v>
      </c>
      <c r="D935">
        <v>209</v>
      </c>
      <c r="F935">
        <f t="shared" si="42"/>
        <v>1.2590361445783131</v>
      </c>
      <c r="G935">
        <f t="shared" si="43"/>
        <v>69.666666666666671</v>
      </c>
      <c r="H935">
        <f t="shared" si="44"/>
        <v>0.41967871485943775</v>
      </c>
    </row>
    <row r="936" spans="2:8">
      <c r="B936">
        <v>591</v>
      </c>
      <c r="C936">
        <v>12</v>
      </c>
      <c r="D936">
        <v>2976</v>
      </c>
      <c r="E936" s="2"/>
      <c r="F936">
        <f t="shared" si="42"/>
        <v>5.0355329949238579</v>
      </c>
      <c r="G936">
        <f t="shared" si="43"/>
        <v>248</v>
      </c>
      <c r="H936">
        <f t="shared" si="44"/>
        <v>0.41962774957698817</v>
      </c>
    </row>
    <row r="937" spans="2:8">
      <c r="B937">
        <v>232</v>
      </c>
      <c r="C937">
        <v>3</v>
      </c>
      <c r="D937">
        <v>291</v>
      </c>
      <c r="F937">
        <f t="shared" si="42"/>
        <v>1.2543103448275863</v>
      </c>
      <c r="G937">
        <f t="shared" si="43"/>
        <v>97</v>
      </c>
      <c r="H937">
        <f t="shared" si="44"/>
        <v>0.41810344827586204</v>
      </c>
    </row>
    <row r="938" spans="2:8">
      <c r="B938">
        <v>134</v>
      </c>
      <c r="C938">
        <v>3</v>
      </c>
      <c r="D938">
        <v>168</v>
      </c>
      <c r="F938">
        <f t="shared" si="42"/>
        <v>1.2537313432835822</v>
      </c>
      <c r="G938">
        <f t="shared" si="43"/>
        <v>56</v>
      </c>
      <c r="H938">
        <f t="shared" si="44"/>
        <v>0.41791044776119401</v>
      </c>
    </row>
    <row r="939" spans="2:8">
      <c r="B939">
        <v>677</v>
      </c>
      <c r="C939">
        <v>4</v>
      </c>
      <c r="D939">
        <v>1131</v>
      </c>
      <c r="F939">
        <f t="shared" si="42"/>
        <v>1.6706056129985229</v>
      </c>
      <c r="G939">
        <f t="shared" si="43"/>
        <v>282.75</v>
      </c>
      <c r="H939">
        <f t="shared" si="44"/>
        <v>0.41765140324963074</v>
      </c>
    </row>
    <row r="940" spans="2:8">
      <c r="B940">
        <v>183</v>
      </c>
      <c r="C940">
        <v>3</v>
      </c>
      <c r="D940">
        <v>229</v>
      </c>
      <c r="F940">
        <f t="shared" si="42"/>
        <v>1.2513661202185793</v>
      </c>
      <c r="G940">
        <f t="shared" si="43"/>
        <v>76.333333333333329</v>
      </c>
      <c r="H940">
        <f t="shared" si="44"/>
        <v>0.41712204007285975</v>
      </c>
    </row>
    <row r="941" spans="2:8">
      <c r="B941">
        <v>295</v>
      </c>
      <c r="C941">
        <v>3</v>
      </c>
      <c r="D941">
        <v>363</v>
      </c>
      <c r="F941">
        <f t="shared" si="42"/>
        <v>1.2305084745762711</v>
      </c>
      <c r="G941">
        <f t="shared" si="43"/>
        <v>121</v>
      </c>
      <c r="H941">
        <f t="shared" si="44"/>
        <v>0.4101694915254237</v>
      </c>
    </row>
    <row r="942" spans="2:8">
      <c r="B942">
        <v>232</v>
      </c>
      <c r="C942">
        <v>3</v>
      </c>
      <c r="D942">
        <v>285</v>
      </c>
      <c r="F942">
        <f t="shared" si="42"/>
        <v>1.228448275862069</v>
      </c>
      <c r="G942">
        <f t="shared" si="43"/>
        <v>95</v>
      </c>
      <c r="H942">
        <f t="shared" si="44"/>
        <v>0.40948275862068967</v>
      </c>
    </row>
    <row r="943" spans="2:8">
      <c r="B943">
        <v>57</v>
      </c>
      <c r="C943">
        <v>3</v>
      </c>
      <c r="D943">
        <v>70</v>
      </c>
      <c r="F943">
        <f t="shared" si="42"/>
        <v>1.2280701754385965</v>
      </c>
      <c r="G943">
        <f t="shared" si="43"/>
        <v>23.333333333333332</v>
      </c>
      <c r="H943">
        <f t="shared" si="44"/>
        <v>0.40935672514619881</v>
      </c>
    </row>
    <row r="944" spans="2:8">
      <c r="B944">
        <v>75</v>
      </c>
      <c r="C944">
        <v>3</v>
      </c>
      <c r="D944">
        <v>92</v>
      </c>
      <c r="F944">
        <f t="shared" si="42"/>
        <v>1.2266666666666666</v>
      </c>
      <c r="G944">
        <f t="shared" si="43"/>
        <v>30.666666666666668</v>
      </c>
      <c r="H944">
        <f t="shared" si="44"/>
        <v>0.40888888888888891</v>
      </c>
    </row>
    <row r="945" spans="2:8">
      <c r="B945">
        <v>173</v>
      </c>
      <c r="C945">
        <v>3</v>
      </c>
      <c r="D945">
        <v>211</v>
      </c>
      <c r="F945">
        <f t="shared" si="42"/>
        <v>1.2196531791907514</v>
      </c>
      <c r="G945">
        <f t="shared" si="43"/>
        <v>70.333333333333329</v>
      </c>
      <c r="H945">
        <f t="shared" si="44"/>
        <v>0.40655105973025046</v>
      </c>
    </row>
    <row r="946" spans="2:8">
      <c r="B946">
        <v>218</v>
      </c>
      <c r="C946">
        <v>5</v>
      </c>
      <c r="D946">
        <v>443</v>
      </c>
      <c r="F946">
        <f t="shared" si="42"/>
        <v>2.0321100917431192</v>
      </c>
      <c r="G946">
        <f t="shared" si="43"/>
        <v>88.6</v>
      </c>
      <c r="H946">
        <f t="shared" si="44"/>
        <v>0.40642201834862385</v>
      </c>
    </row>
    <row r="947" spans="2:8">
      <c r="B947">
        <v>116</v>
      </c>
      <c r="C947">
        <v>3</v>
      </c>
      <c r="D947">
        <v>141</v>
      </c>
      <c r="F947">
        <f t="shared" si="42"/>
        <v>1.2155172413793103</v>
      </c>
      <c r="G947">
        <f t="shared" si="43"/>
        <v>47</v>
      </c>
      <c r="H947">
        <f t="shared" si="44"/>
        <v>0.40517241379310343</v>
      </c>
    </row>
    <row r="948" spans="2:8">
      <c r="B948">
        <v>75</v>
      </c>
      <c r="C948">
        <v>3</v>
      </c>
      <c r="D948">
        <v>91</v>
      </c>
      <c r="F948">
        <f t="shared" si="42"/>
        <v>1.2133333333333334</v>
      </c>
      <c r="G948">
        <f t="shared" si="43"/>
        <v>30.333333333333332</v>
      </c>
      <c r="H948">
        <f t="shared" si="44"/>
        <v>0.40444444444444444</v>
      </c>
    </row>
    <row r="949" spans="2:8">
      <c r="B949">
        <v>282</v>
      </c>
      <c r="C949">
        <v>3</v>
      </c>
      <c r="D949">
        <v>340</v>
      </c>
      <c r="F949">
        <f t="shared" si="42"/>
        <v>1.2056737588652482</v>
      </c>
      <c r="G949">
        <f t="shared" si="43"/>
        <v>113.33333333333333</v>
      </c>
      <c r="H949">
        <f t="shared" si="44"/>
        <v>0.40189125295508277</v>
      </c>
    </row>
    <row r="950" spans="2:8">
      <c r="B950">
        <v>145</v>
      </c>
      <c r="C950">
        <v>4</v>
      </c>
      <c r="D950">
        <v>231</v>
      </c>
      <c r="F950">
        <f t="shared" si="42"/>
        <v>1.5931034482758621</v>
      </c>
      <c r="G950">
        <f t="shared" si="43"/>
        <v>57.75</v>
      </c>
      <c r="H950">
        <f t="shared" si="44"/>
        <v>0.39827586206896554</v>
      </c>
    </row>
    <row r="951" spans="2:8">
      <c r="B951">
        <v>228</v>
      </c>
      <c r="C951">
        <v>3</v>
      </c>
      <c r="D951">
        <v>272</v>
      </c>
      <c r="F951">
        <f t="shared" si="42"/>
        <v>1.1929824561403508</v>
      </c>
      <c r="G951">
        <f t="shared" si="43"/>
        <v>90.666666666666671</v>
      </c>
      <c r="H951">
        <f t="shared" si="44"/>
        <v>0.39766081871345027</v>
      </c>
    </row>
    <row r="952" spans="2:8">
      <c r="B952">
        <v>158</v>
      </c>
      <c r="C952">
        <v>3</v>
      </c>
      <c r="D952">
        <v>186</v>
      </c>
      <c r="F952">
        <f t="shared" si="42"/>
        <v>1.1772151898734178</v>
      </c>
      <c r="G952">
        <f t="shared" si="43"/>
        <v>62</v>
      </c>
      <c r="H952">
        <f t="shared" si="44"/>
        <v>0.39240506329113922</v>
      </c>
    </row>
    <row r="953" spans="2:8">
      <c r="B953">
        <v>146</v>
      </c>
      <c r="C953">
        <v>3</v>
      </c>
      <c r="D953">
        <v>171</v>
      </c>
      <c r="F953">
        <f t="shared" si="42"/>
        <v>1.1712328767123288</v>
      </c>
      <c r="G953">
        <f t="shared" si="43"/>
        <v>57</v>
      </c>
      <c r="H953">
        <f t="shared" si="44"/>
        <v>0.3904109589041096</v>
      </c>
    </row>
    <row r="954" spans="2:8">
      <c r="B954">
        <v>135</v>
      </c>
      <c r="C954">
        <v>3</v>
      </c>
      <c r="D954">
        <v>158</v>
      </c>
      <c r="F954">
        <f t="shared" si="42"/>
        <v>1.1703703703703703</v>
      </c>
      <c r="G954">
        <f t="shared" si="43"/>
        <v>52.666666666666664</v>
      </c>
      <c r="H954">
        <f t="shared" si="44"/>
        <v>0.39012345679012345</v>
      </c>
    </row>
    <row r="955" spans="2:8">
      <c r="B955">
        <v>158</v>
      </c>
      <c r="C955">
        <v>3</v>
      </c>
      <c r="D955">
        <v>183</v>
      </c>
      <c r="F955">
        <f t="shared" si="42"/>
        <v>1.1582278481012658</v>
      </c>
      <c r="G955">
        <f t="shared" si="43"/>
        <v>61</v>
      </c>
      <c r="H955">
        <f t="shared" si="44"/>
        <v>0.38607594936708861</v>
      </c>
    </row>
    <row r="956" spans="2:8">
      <c r="B956">
        <v>261</v>
      </c>
      <c r="C956">
        <v>3</v>
      </c>
      <c r="D956">
        <v>301</v>
      </c>
      <c r="F956">
        <f t="shared" si="42"/>
        <v>1.1532567049808429</v>
      </c>
      <c r="G956">
        <f t="shared" si="43"/>
        <v>100.33333333333333</v>
      </c>
      <c r="H956">
        <f t="shared" si="44"/>
        <v>0.38441890166028098</v>
      </c>
    </row>
    <row r="957" spans="2:8">
      <c r="B957">
        <v>222</v>
      </c>
      <c r="C957">
        <v>3</v>
      </c>
      <c r="D957">
        <v>250</v>
      </c>
      <c r="F957">
        <f t="shared" si="42"/>
        <v>1.1261261261261262</v>
      </c>
      <c r="G957">
        <f t="shared" si="43"/>
        <v>83.333333333333329</v>
      </c>
      <c r="H957">
        <f t="shared" si="44"/>
        <v>0.37537537537537535</v>
      </c>
    </row>
    <row r="958" spans="2:8">
      <c r="B958">
        <v>288</v>
      </c>
      <c r="C958">
        <v>3</v>
      </c>
      <c r="D958">
        <v>324</v>
      </c>
      <c r="F958">
        <f t="shared" si="42"/>
        <v>1.125</v>
      </c>
      <c r="G958">
        <f t="shared" si="43"/>
        <v>108</v>
      </c>
      <c r="H958">
        <f t="shared" si="44"/>
        <v>0.375</v>
      </c>
    </row>
    <row r="959" spans="2:8">
      <c r="B959">
        <v>69</v>
      </c>
      <c r="C959">
        <v>3</v>
      </c>
      <c r="D959">
        <v>77</v>
      </c>
      <c r="F959">
        <f t="shared" si="42"/>
        <v>1.1159420289855073</v>
      </c>
      <c r="G959">
        <f t="shared" si="43"/>
        <v>25.666666666666668</v>
      </c>
      <c r="H959">
        <f t="shared" si="44"/>
        <v>0.3719806763285024</v>
      </c>
    </row>
    <row r="960" spans="2:8">
      <c r="B960">
        <v>320</v>
      </c>
      <c r="C960">
        <v>3</v>
      </c>
      <c r="D960">
        <v>356</v>
      </c>
      <c r="F960">
        <f t="shared" si="42"/>
        <v>1.1125</v>
      </c>
      <c r="G960">
        <f t="shared" si="43"/>
        <v>118.66666666666667</v>
      </c>
      <c r="H960">
        <f t="shared" si="44"/>
        <v>0.37083333333333335</v>
      </c>
    </row>
    <row r="961" spans="2:8">
      <c r="B961">
        <v>297</v>
      </c>
      <c r="C961">
        <v>3</v>
      </c>
      <c r="D961">
        <v>330</v>
      </c>
      <c r="F961">
        <f t="shared" si="42"/>
        <v>1.1111111111111112</v>
      </c>
      <c r="G961">
        <f t="shared" si="43"/>
        <v>110</v>
      </c>
      <c r="H961">
        <f t="shared" si="44"/>
        <v>0.37037037037037035</v>
      </c>
    </row>
    <row r="962" spans="2:8">
      <c r="B962">
        <v>314</v>
      </c>
      <c r="C962">
        <v>3</v>
      </c>
      <c r="D962">
        <v>340</v>
      </c>
      <c r="F962">
        <f t="shared" si="42"/>
        <v>1.0828025477707006</v>
      </c>
      <c r="G962">
        <f t="shared" si="43"/>
        <v>113.33333333333333</v>
      </c>
      <c r="H962">
        <f t="shared" si="44"/>
        <v>0.36093418259023352</v>
      </c>
    </row>
    <row r="963" spans="2:8">
      <c r="B963">
        <v>614</v>
      </c>
      <c r="C963">
        <v>4</v>
      </c>
      <c r="D963">
        <v>848</v>
      </c>
      <c r="F963">
        <f t="shared" si="42"/>
        <v>1.3811074918566775</v>
      </c>
      <c r="G963">
        <f t="shared" si="43"/>
        <v>212</v>
      </c>
      <c r="H963">
        <f t="shared" si="44"/>
        <v>0.34527687296416937</v>
      </c>
    </row>
    <row r="964" spans="2:8">
      <c r="B964">
        <v>759</v>
      </c>
      <c r="C964">
        <v>12</v>
      </c>
      <c r="D964">
        <v>2990</v>
      </c>
      <c r="E964" s="2"/>
      <c r="F964">
        <f t="shared" si="42"/>
        <v>3.9393939393939394</v>
      </c>
      <c r="G964">
        <f t="shared" si="43"/>
        <v>249.16666666666666</v>
      </c>
      <c r="H964">
        <f t="shared" si="44"/>
        <v>0.32828282828282829</v>
      </c>
    </row>
    <row r="965" spans="2:8">
      <c r="B965">
        <v>267</v>
      </c>
      <c r="C965">
        <v>4</v>
      </c>
      <c r="D965">
        <v>344</v>
      </c>
      <c r="F965">
        <f t="shared" si="42"/>
        <v>1.2883895131086143</v>
      </c>
      <c r="G965">
        <f t="shared" si="43"/>
        <v>86</v>
      </c>
      <c r="H965">
        <f t="shared" si="44"/>
        <v>0.32209737827715357</v>
      </c>
    </row>
    <row r="966" spans="2:8">
      <c r="B966">
        <v>472</v>
      </c>
      <c r="C966">
        <v>8</v>
      </c>
      <c r="D966">
        <v>1208</v>
      </c>
      <c r="F966">
        <f t="shared" ref="F966:F995" si="45">D966/B966</f>
        <v>2.5593220338983049</v>
      </c>
      <c r="G966">
        <f t="shared" ref="G966:G995" si="46">IF(C966&gt;0,D966/C966,"")</f>
        <v>151</v>
      </c>
      <c r="H966">
        <f t="shared" ref="H966:H995" si="47">IF(AND(C966&gt;0,B966&gt;0),D966/(C966*B966),"")</f>
        <v>0.31991525423728812</v>
      </c>
    </row>
    <row r="967" spans="2:8">
      <c r="B967">
        <v>240</v>
      </c>
      <c r="C967">
        <v>4</v>
      </c>
      <c r="D967">
        <v>307</v>
      </c>
      <c r="F967">
        <f t="shared" si="45"/>
        <v>1.2791666666666666</v>
      </c>
      <c r="G967">
        <f t="shared" si="46"/>
        <v>76.75</v>
      </c>
      <c r="H967">
        <f t="shared" si="47"/>
        <v>0.31979166666666664</v>
      </c>
    </row>
    <row r="968" spans="2:8">
      <c r="B968">
        <v>324</v>
      </c>
      <c r="C968">
        <v>7</v>
      </c>
      <c r="D968">
        <v>669</v>
      </c>
      <c r="F968">
        <f t="shared" si="45"/>
        <v>2.0648148148148149</v>
      </c>
      <c r="G968">
        <f t="shared" si="46"/>
        <v>95.571428571428569</v>
      </c>
      <c r="H968">
        <f t="shared" si="47"/>
        <v>0.294973544973545</v>
      </c>
    </row>
    <row r="969" spans="2:8">
      <c r="B969">
        <v>101</v>
      </c>
      <c r="C969">
        <v>4</v>
      </c>
      <c r="D969">
        <v>117</v>
      </c>
      <c r="F969">
        <f t="shared" si="45"/>
        <v>1.1584158415841583</v>
      </c>
      <c r="G969">
        <f t="shared" si="46"/>
        <v>29.25</v>
      </c>
      <c r="H969">
        <f t="shared" si="47"/>
        <v>0.28960396039603958</v>
      </c>
    </row>
    <row r="970" spans="2:8">
      <c r="B970">
        <v>871</v>
      </c>
      <c r="C970">
        <v>12</v>
      </c>
      <c r="D970">
        <v>2979</v>
      </c>
      <c r="E970" s="2"/>
      <c r="F970">
        <f t="shared" si="45"/>
        <v>3.4202066590126292</v>
      </c>
      <c r="G970">
        <f t="shared" si="46"/>
        <v>248.25</v>
      </c>
      <c r="H970">
        <f t="shared" si="47"/>
        <v>0.28501722158438575</v>
      </c>
    </row>
    <row r="971" spans="2:8">
      <c r="B971">
        <v>393</v>
      </c>
      <c r="C971">
        <v>4</v>
      </c>
      <c r="D971">
        <v>437</v>
      </c>
      <c r="F971">
        <f t="shared" si="45"/>
        <v>1.1119592875318065</v>
      </c>
      <c r="G971">
        <f t="shared" si="46"/>
        <v>109.25</v>
      </c>
      <c r="H971">
        <f t="shared" si="47"/>
        <v>0.27798982188295163</v>
      </c>
    </row>
    <row r="972" spans="2:8">
      <c r="B972">
        <v>356</v>
      </c>
      <c r="C972">
        <v>5</v>
      </c>
      <c r="D972">
        <v>450</v>
      </c>
      <c r="F972">
        <f t="shared" si="45"/>
        <v>1.2640449438202248</v>
      </c>
      <c r="G972">
        <f t="shared" si="46"/>
        <v>90</v>
      </c>
      <c r="H972">
        <f t="shared" si="47"/>
        <v>0.25280898876404495</v>
      </c>
    </row>
    <row r="973" spans="2:8">
      <c r="B973">
        <v>293</v>
      </c>
      <c r="C973">
        <v>5</v>
      </c>
      <c r="D973">
        <v>356</v>
      </c>
      <c r="F973">
        <f t="shared" si="45"/>
        <v>1.2150170648464165</v>
      </c>
      <c r="G973">
        <f t="shared" si="46"/>
        <v>71.2</v>
      </c>
      <c r="H973">
        <f t="shared" si="47"/>
        <v>0.24300341296928327</v>
      </c>
    </row>
    <row r="974" spans="2:8">
      <c r="B974">
        <v>106</v>
      </c>
      <c r="C974">
        <v>5</v>
      </c>
      <c r="D974">
        <v>121</v>
      </c>
      <c r="F974">
        <f t="shared" si="45"/>
        <v>1.1415094339622642</v>
      </c>
      <c r="G974">
        <f t="shared" si="46"/>
        <v>24.2</v>
      </c>
      <c r="H974">
        <f t="shared" si="47"/>
        <v>0.22830188679245284</v>
      </c>
    </row>
    <row r="975" spans="2:8">
      <c r="B975">
        <v>99</v>
      </c>
      <c r="C975">
        <v>5</v>
      </c>
      <c r="D975">
        <v>112</v>
      </c>
      <c r="F975">
        <f t="shared" si="45"/>
        <v>1.1313131313131313</v>
      </c>
      <c r="G975">
        <f t="shared" si="46"/>
        <v>22.4</v>
      </c>
      <c r="H975">
        <f t="shared" si="47"/>
        <v>0.22626262626262628</v>
      </c>
    </row>
    <row r="976" spans="2:8">
      <c r="B976">
        <v>85</v>
      </c>
      <c r="C976">
        <v>5</v>
      </c>
      <c r="D976">
        <v>96</v>
      </c>
      <c r="F976">
        <f t="shared" si="45"/>
        <v>1.1294117647058823</v>
      </c>
      <c r="G976">
        <f t="shared" si="46"/>
        <v>19.2</v>
      </c>
      <c r="H976">
        <f t="shared" si="47"/>
        <v>0.22588235294117648</v>
      </c>
    </row>
    <row r="977" spans="2:8">
      <c r="B977">
        <v>310</v>
      </c>
      <c r="C977">
        <v>5</v>
      </c>
      <c r="D977">
        <v>350</v>
      </c>
      <c r="F977">
        <f t="shared" si="45"/>
        <v>1.1290322580645162</v>
      </c>
      <c r="G977">
        <f t="shared" si="46"/>
        <v>70</v>
      </c>
      <c r="H977">
        <f t="shared" si="47"/>
        <v>0.22580645161290322</v>
      </c>
    </row>
    <row r="978" spans="2:8">
      <c r="B978">
        <v>267</v>
      </c>
      <c r="C978">
        <v>7</v>
      </c>
      <c r="D978">
        <v>420</v>
      </c>
      <c r="F978">
        <f t="shared" si="45"/>
        <v>1.5730337078651686</v>
      </c>
      <c r="G978">
        <f t="shared" si="46"/>
        <v>60</v>
      </c>
      <c r="H978">
        <f t="shared" si="47"/>
        <v>0.2247191011235955</v>
      </c>
    </row>
    <row r="979" spans="2:8">
      <c r="B979">
        <v>106</v>
      </c>
      <c r="C979">
        <v>5</v>
      </c>
      <c r="D979">
        <v>118</v>
      </c>
      <c r="F979">
        <f t="shared" si="45"/>
        <v>1.1132075471698113</v>
      </c>
      <c r="G979">
        <f t="shared" si="46"/>
        <v>23.6</v>
      </c>
      <c r="H979">
        <f t="shared" si="47"/>
        <v>0.22264150943396227</v>
      </c>
    </row>
    <row r="980" spans="2:8">
      <c r="B980">
        <v>99</v>
      </c>
      <c r="C980">
        <v>5</v>
      </c>
      <c r="D980">
        <v>109</v>
      </c>
      <c r="F980">
        <f t="shared" si="45"/>
        <v>1.101010101010101</v>
      </c>
      <c r="G980">
        <f t="shared" si="46"/>
        <v>21.8</v>
      </c>
      <c r="H980">
        <f t="shared" si="47"/>
        <v>0.2202020202020202</v>
      </c>
    </row>
    <row r="981" spans="2:8">
      <c r="B981">
        <v>106</v>
      </c>
      <c r="C981">
        <v>5</v>
      </c>
      <c r="D981">
        <v>116</v>
      </c>
      <c r="F981">
        <f t="shared" si="45"/>
        <v>1.0943396226415094</v>
      </c>
      <c r="G981">
        <f t="shared" si="46"/>
        <v>23.2</v>
      </c>
      <c r="H981">
        <f t="shared" si="47"/>
        <v>0.21886792452830189</v>
      </c>
    </row>
    <row r="982" spans="2:8">
      <c r="B982">
        <v>313</v>
      </c>
      <c r="C982">
        <v>6</v>
      </c>
      <c r="D982">
        <v>404</v>
      </c>
      <c r="F982">
        <f t="shared" si="45"/>
        <v>1.2907348242811501</v>
      </c>
      <c r="G982">
        <f t="shared" si="46"/>
        <v>67.333333333333329</v>
      </c>
      <c r="H982">
        <f t="shared" si="47"/>
        <v>0.21512247071352503</v>
      </c>
    </row>
    <row r="983" spans="2:8">
      <c r="B983">
        <v>187</v>
      </c>
      <c r="C983">
        <v>6</v>
      </c>
      <c r="D983">
        <v>233</v>
      </c>
      <c r="F983">
        <f t="shared" si="45"/>
        <v>1.2459893048128343</v>
      </c>
      <c r="G983">
        <f t="shared" si="46"/>
        <v>38.833333333333336</v>
      </c>
      <c r="H983">
        <f t="shared" si="47"/>
        <v>0.20766488413547238</v>
      </c>
    </row>
    <row r="984" spans="2:8">
      <c r="B984">
        <v>183</v>
      </c>
      <c r="C984">
        <v>6</v>
      </c>
      <c r="D984">
        <v>224</v>
      </c>
      <c r="F984">
        <f t="shared" si="45"/>
        <v>1.2240437158469946</v>
      </c>
      <c r="G984">
        <f t="shared" si="46"/>
        <v>37.333333333333336</v>
      </c>
      <c r="H984">
        <f t="shared" si="47"/>
        <v>0.2040072859744991</v>
      </c>
    </row>
    <row r="985" spans="2:8">
      <c r="B985">
        <v>373</v>
      </c>
      <c r="C985">
        <v>6</v>
      </c>
      <c r="D985">
        <v>445</v>
      </c>
      <c r="F985">
        <f t="shared" si="45"/>
        <v>1.1930294906166219</v>
      </c>
      <c r="G985">
        <f t="shared" si="46"/>
        <v>74.166666666666671</v>
      </c>
      <c r="H985">
        <f t="shared" si="47"/>
        <v>0.19883824843610368</v>
      </c>
    </row>
    <row r="986" spans="2:8">
      <c r="B986">
        <v>284</v>
      </c>
      <c r="C986">
        <v>7</v>
      </c>
      <c r="D986">
        <v>367</v>
      </c>
      <c r="F986">
        <f t="shared" si="45"/>
        <v>1.2922535211267605</v>
      </c>
      <c r="G986">
        <f t="shared" si="46"/>
        <v>52.428571428571431</v>
      </c>
      <c r="H986">
        <f t="shared" si="47"/>
        <v>0.1846076458752515</v>
      </c>
    </row>
    <row r="987" spans="2:8">
      <c r="B987">
        <v>622</v>
      </c>
      <c r="C987">
        <v>8</v>
      </c>
      <c r="D987">
        <v>730</v>
      </c>
      <c r="F987">
        <f t="shared" si="45"/>
        <v>1.1736334405144695</v>
      </c>
      <c r="G987">
        <f t="shared" si="46"/>
        <v>91.25</v>
      </c>
      <c r="H987">
        <f t="shared" si="47"/>
        <v>0.14670418006430869</v>
      </c>
    </row>
    <row r="988" spans="2:8">
      <c r="B988">
        <v>347</v>
      </c>
      <c r="C988">
        <v>11</v>
      </c>
      <c r="D988">
        <v>530</v>
      </c>
      <c r="F988">
        <f t="shared" si="45"/>
        <v>1.5273775216138328</v>
      </c>
      <c r="G988">
        <f t="shared" si="46"/>
        <v>48.18181818181818</v>
      </c>
      <c r="H988">
        <f t="shared" si="47"/>
        <v>0.1388525019648939</v>
      </c>
    </row>
    <row r="989" spans="2:8">
      <c r="B989">
        <v>388</v>
      </c>
      <c r="C989">
        <v>9</v>
      </c>
      <c r="D989">
        <v>481</v>
      </c>
      <c r="F989">
        <f t="shared" si="45"/>
        <v>1.2396907216494846</v>
      </c>
      <c r="G989">
        <f t="shared" si="46"/>
        <v>53.444444444444443</v>
      </c>
      <c r="H989">
        <f t="shared" si="47"/>
        <v>0.1377434135166094</v>
      </c>
    </row>
    <row r="990" spans="2:8">
      <c r="B990">
        <v>1312</v>
      </c>
      <c r="C990">
        <v>9</v>
      </c>
      <c r="D990">
        <v>1469</v>
      </c>
      <c r="F990">
        <f t="shared" si="45"/>
        <v>1.1196646341463414</v>
      </c>
      <c r="G990">
        <f t="shared" si="46"/>
        <v>163.22222222222223</v>
      </c>
      <c r="H990">
        <f t="shared" si="47"/>
        <v>0.12440718157181571</v>
      </c>
    </row>
    <row r="991" spans="2:8">
      <c r="B991">
        <v>466</v>
      </c>
      <c r="C991">
        <v>10</v>
      </c>
      <c r="D991">
        <v>577</v>
      </c>
      <c r="F991">
        <f t="shared" si="45"/>
        <v>1.2381974248927039</v>
      </c>
      <c r="G991">
        <f t="shared" si="46"/>
        <v>57.7</v>
      </c>
      <c r="H991">
        <f t="shared" si="47"/>
        <v>0.12381974248927038</v>
      </c>
    </row>
    <row r="992" spans="2:8">
      <c r="B992">
        <v>364</v>
      </c>
      <c r="C992">
        <v>10</v>
      </c>
      <c r="D992">
        <v>414</v>
      </c>
      <c r="F992">
        <f t="shared" si="45"/>
        <v>1.1373626373626373</v>
      </c>
      <c r="G992">
        <f t="shared" si="46"/>
        <v>41.4</v>
      </c>
      <c r="H992">
        <f t="shared" si="47"/>
        <v>0.11373626373626373</v>
      </c>
    </row>
    <row r="993" spans="2:8">
      <c r="B993">
        <v>1001</v>
      </c>
      <c r="C993">
        <v>12</v>
      </c>
      <c r="D993">
        <v>1195</v>
      </c>
      <c r="F993">
        <f t="shared" si="45"/>
        <v>1.1938061938061939</v>
      </c>
      <c r="G993">
        <f t="shared" si="46"/>
        <v>99.583333333333329</v>
      </c>
      <c r="H993">
        <f t="shared" si="47"/>
        <v>9.9483849483849487E-2</v>
      </c>
    </row>
    <row r="994" spans="2:8">
      <c r="B994">
        <v>1193</v>
      </c>
      <c r="C994">
        <v>20</v>
      </c>
      <c r="D994">
        <v>1490</v>
      </c>
      <c r="F994">
        <f t="shared" si="45"/>
        <v>1.2489522212908635</v>
      </c>
      <c r="G994">
        <f t="shared" si="46"/>
        <v>74.5</v>
      </c>
      <c r="H994">
        <f t="shared" si="47"/>
        <v>6.244761106454317E-2</v>
      </c>
    </row>
    <row r="995" spans="2:8">
      <c r="B995">
        <v>798</v>
      </c>
      <c r="C995">
        <v>20</v>
      </c>
      <c r="D995">
        <v>923</v>
      </c>
      <c r="F995">
        <f t="shared" si="45"/>
        <v>1.1566416040100251</v>
      </c>
      <c r="G995">
        <f t="shared" si="46"/>
        <v>46.15</v>
      </c>
      <c r="H995">
        <f t="shared" si="47"/>
        <v>5.7832080200501255E-2</v>
      </c>
    </row>
  </sheetData>
  <sortState ref="B6:H995">
    <sortCondition descending="1" ref="H6:H995"/>
  </sortState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21"/>
  <sheetViews>
    <sheetView workbookViewId="0">
      <selection activeCell="F19" sqref="F19"/>
    </sheetView>
  </sheetViews>
  <sheetFormatPr defaultRowHeight="15"/>
  <cols>
    <col min="1" max="1" width="23.42578125" bestFit="1" customWidth="1"/>
  </cols>
  <sheetData>
    <row r="1" spans="1:12">
      <c r="B1" t="s">
        <v>5</v>
      </c>
      <c r="C1" t="s">
        <v>25</v>
      </c>
      <c r="D1" t="s">
        <v>6</v>
      </c>
      <c r="E1" t="s">
        <v>7</v>
      </c>
      <c r="F1" t="s">
        <v>8</v>
      </c>
      <c r="G1" t="s">
        <v>0</v>
      </c>
      <c r="H1" t="s">
        <v>1</v>
      </c>
      <c r="I1" t="s">
        <v>2</v>
      </c>
      <c r="J1" t="s">
        <v>3</v>
      </c>
      <c r="K1" t="s">
        <v>4</v>
      </c>
      <c r="L1" t="s">
        <v>9</v>
      </c>
    </row>
    <row r="2" spans="1:12">
      <c r="A2" t="s">
        <v>10</v>
      </c>
      <c r="B2" t="s">
        <v>23</v>
      </c>
      <c r="C2" t="s">
        <v>23</v>
      </c>
      <c r="D2" t="s">
        <v>23</v>
      </c>
      <c r="E2" t="s">
        <v>26</v>
      </c>
      <c r="F2" t="s">
        <v>23</v>
      </c>
      <c r="G2" t="s">
        <v>23</v>
      </c>
      <c r="H2" t="s">
        <v>23</v>
      </c>
      <c r="I2" t="s">
        <v>24</v>
      </c>
      <c r="J2" t="s">
        <v>23</v>
      </c>
      <c r="K2" t="s">
        <v>23</v>
      </c>
      <c r="L2" t="s">
        <v>23</v>
      </c>
    </row>
    <row r="3" spans="1:12">
      <c r="A3" t="s">
        <v>11</v>
      </c>
      <c r="B3" t="s">
        <v>23</v>
      </c>
      <c r="C3" t="s">
        <v>23</v>
      </c>
      <c r="D3" t="s">
        <v>23</v>
      </c>
      <c r="E3" t="s">
        <v>26</v>
      </c>
      <c r="F3" t="s">
        <v>23</v>
      </c>
      <c r="G3" t="s">
        <v>23</v>
      </c>
      <c r="H3" t="s">
        <v>23</v>
      </c>
      <c r="I3" t="s">
        <v>23</v>
      </c>
      <c r="J3" t="s">
        <v>23</v>
      </c>
      <c r="K3" t="s">
        <v>23</v>
      </c>
      <c r="L3" t="s">
        <v>23</v>
      </c>
    </row>
    <row r="4" spans="1:12">
      <c r="A4" t="s">
        <v>12</v>
      </c>
      <c r="B4" t="s">
        <v>24</v>
      </c>
      <c r="C4" t="s">
        <v>23</v>
      </c>
      <c r="D4" t="s">
        <v>23</v>
      </c>
      <c r="E4" t="s">
        <v>27</v>
      </c>
      <c r="F4" t="s">
        <v>27</v>
      </c>
      <c r="G4" t="s">
        <v>24</v>
      </c>
      <c r="H4" t="s">
        <v>27</v>
      </c>
      <c r="I4" t="s">
        <v>26</v>
      </c>
      <c r="J4" t="s">
        <v>26</v>
      </c>
      <c r="K4" t="s">
        <v>24</v>
      </c>
      <c r="L4" t="s">
        <v>23</v>
      </c>
    </row>
    <row r="5" spans="1:12">
      <c r="A5" t="s">
        <v>13</v>
      </c>
      <c r="B5" t="s">
        <v>23</v>
      </c>
      <c r="C5" t="s">
        <v>27</v>
      </c>
      <c r="D5" t="s">
        <v>27</v>
      </c>
      <c r="E5" t="s">
        <v>27</v>
      </c>
      <c r="F5" t="s">
        <v>26</v>
      </c>
      <c r="G5" t="s">
        <v>24</v>
      </c>
      <c r="H5" t="s">
        <v>27</v>
      </c>
      <c r="I5" t="s">
        <v>26</v>
      </c>
      <c r="J5" t="s">
        <v>27</v>
      </c>
      <c r="K5" t="s">
        <v>23</v>
      </c>
      <c r="L5" t="s">
        <v>23</v>
      </c>
    </row>
    <row r="6" spans="1:12">
      <c r="A6" t="s">
        <v>14</v>
      </c>
      <c r="B6" t="s">
        <v>23</v>
      </c>
      <c r="C6" t="s">
        <v>27</v>
      </c>
      <c r="D6" t="s">
        <v>26</v>
      </c>
      <c r="E6" t="s">
        <v>27</v>
      </c>
      <c r="F6" t="s">
        <v>26</v>
      </c>
      <c r="G6" t="s">
        <v>24</v>
      </c>
      <c r="H6" t="s">
        <v>27</v>
      </c>
      <c r="I6" t="s">
        <v>26</v>
      </c>
      <c r="J6" t="s">
        <v>27</v>
      </c>
      <c r="K6" t="s">
        <v>23</v>
      </c>
      <c r="L6" t="s">
        <v>23</v>
      </c>
    </row>
    <row r="7" spans="1:12">
      <c r="A7" t="s">
        <v>15</v>
      </c>
      <c r="B7" t="s">
        <v>26</v>
      </c>
      <c r="C7" t="s">
        <v>24</v>
      </c>
      <c r="D7" t="s">
        <v>23</v>
      </c>
      <c r="E7" t="s">
        <v>27</v>
      </c>
      <c r="F7" t="s">
        <v>26</v>
      </c>
      <c r="G7" t="s">
        <v>24</v>
      </c>
      <c r="H7" t="s">
        <v>27</v>
      </c>
      <c r="I7" t="s">
        <v>26</v>
      </c>
      <c r="J7" t="s">
        <v>26</v>
      </c>
      <c r="K7" t="s">
        <v>26</v>
      </c>
      <c r="L7" t="s">
        <v>23</v>
      </c>
    </row>
    <row r="8" spans="1:12">
      <c r="A8" t="s">
        <v>16</v>
      </c>
      <c r="B8" t="s">
        <v>23</v>
      </c>
      <c r="C8" t="s">
        <v>23</v>
      </c>
      <c r="D8" t="s">
        <v>23</v>
      </c>
      <c r="E8" t="s">
        <v>27</v>
      </c>
      <c r="F8" t="s">
        <v>23</v>
      </c>
      <c r="G8" t="s">
        <v>23</v>
      </c>
      <c r="H8" t="s">
        <v>23</v>
      </c>
      <c r="I8" t="s">
        <v>24</v>
      </c>
      <c r="J8" t="s">
        <v>23</v>
      </c>
      <c r="K8" t="s">
        <v>23</v>
      </c>
      <c r="L8" t="s">
        <v>23</v>
      </c>
    </row>
    <row r="9" spans="1:12">
      <c r="A9" t="s">
        <v>17</v>
      </c>
      <c r="B9" t="s">
        <v>26</v>
      </c>
      <c r="C9" t="s">
        <v>23</v>
      </c>
      <c r="D9" t="s">
        <v>24</v>
      </c>
      <c r="E9" t="s">
        <v>27</v>
      </c>
      <c r="F9" t="s">
        <v>24</v>
      </c>
      <c r="G9" t="s">
        <v>24</v>
      </c>
      <c r="H9" t="s">
        <v>27</v>
      </c>
      <c r="I9" t="s">
        <v>24</v>
      </c>
      <c r="J9" t="s">
        <v>26</v>
      </c>
      <c r="K9" t="s">
        <v>24</v>
      </c>
      <c r="L9" t="s">
        <v>23</v>
      </c>
    </row>
    <row r="10" spans="1:12">
      <c r="A10" t="s">
        <v>22</v>
      </c>
      <c r="B10" t="s">
        <v>23</v>
      </c>
      <c r="C10" t="s">
        <v>26</v>
      </c>
      <c r="D10" t="s">
        <v>23</v>
      </c>
      <c r="E10" t="s">
        <v>24</v>
      </c>
      <c r="F10" t="s">
        <v>24</v>
      </c>
      <c r="G10" t="s">
        <v>24</v>
      </c>
      <c r="H10" t="s">
        <v>23</v>
      </c>
      <c r="I10" t="s">
        <v>24</v>
      </c>
      <c r="J10" t="s">
        <v>24</v>
      </c>
      <c r="K10" t="s">
        <v>24</v>
      </c>
      <c r="L10" t="s">
        <v>23</v>
      </c>
    </row>
    <row r="11" spans="1:12">
      <c r="A11" t="s">
        <v>18</v>
      </c>
      <c r="B11" s="15" t="s">
        <v>703</v>
      </c>
      <c r="C11" s="15"/>
      <c r="D11" s="15"/>
      <c r="E11" s="15"/>
      <c r="F11" s="15"/>
      <c r="G11" s="15"/>
      <c r="H11" s="15"/>
      <c r="I11" s="15"/>
      <c r="J11" s="15"/>
      <c r="K11" s="15"/>
      <c r="L11" t="s">
        <v>27</v>
      </c>
    </row>
    <row r="12" spans="1:12">
      <c r="A12" t="s">
        <v>19</v>
      </c>
      <c r="B12" s="15"/>
      <c r="C12" s="15"/>
      <c r="D12" s="15"/>
      <c r="E12" s="15"/>
      <c r="F12" s="15"/>
      <c r="G12" s="15"/>
      <c r="H12" s="15"/>
      <c r="I12" s="15"/>
      <c r="J12" s="15"/>
      <c r="K12" s="15"/>
      <c r="L12" t="s">
        <v>26</v>
      </c>
    </row>
    <row r="13" spans="1:12">
      <c r="A13" t="s">
        <v>20</v>
      </c>
      <c r="B13" s="15"/>
      <c r="C13" s="15"/>
      <c r="D13" s="15"/>
      <c r="E13" s="15"/>
      <c r="F13" s="15"/>
      <c r="G13" s="15"/>
      <c r="H13" s="15"/>
      <c r="I13" s="15"/>
      <c r="J13" s="15"/>
      <c r="K13" s="15"/>
      <c r="L13" t="s">
        <v>27</v>
      </c>
    </row>
    <row r="14" spans="1:12">
      <c r="A14" t="s">
        <v>21</v>
      </c>
      <c r="B14" s="15"/>
      <c r="C14" s="15"/>
      <c r="D14" s="15"/>
      <c r="E14" s="15"/>
      <c r="F14" s="15"/>
      <c r="G14" s="15"/>
      <c r="H14" s="15"/>
      <c r="I14" s="15"/>
      <c r="J14" s="15"/>
      <c r="K14" s="15"/>
      <c r="L14" t="s">
        <v>26</v>
      </c>
    </row>
    <row r="16" spans="1:12">
      <c r="B16" t="s">
        <v>34</v>
      </c>
      <c r="C16" t="s">
        <v>30</v>
      </c>
      <c r="D16" t="s">
        <v>31</v>
      </c>
    </row>
    <row r="17" spans="1:6">
      <c r="A17" t="s">
        <v>23</v>
      </c>
      <c r="B17">
        <f>COUNTIF($B$2:$L$14,"quick")</f>
        <v>45</v>
      </c>
      <c r="C17" s="4">
        <f t="shared" ref="C17:C19" si="0">B17/B$21</f>
        <v>0.43689320388349512</v>
      </c>
      <c r="D17" s="5">
        <f>SUM(C$17:C17)</f>
        <v>0.43689320388349512</v>
      </c>
      <c r="F17" s="10" t="s">
        <v>658</v>
      </c>
    </row>
    <row r="18" spans="1:6">
      <c r="A18" t="s">
        <v>24</v>
      </c>
      <c r="B18">
        <f>COUNTIF($B$2:$L$14,"fi")</f>
        <v>20</v>
      </c>
      <c r="C18" s="4">
        <f t="shared" si="0"/>
        <v>0.1941747572815534</v>
      </c>
      <c r="D18" s="5">
        <f>SUM(C$17:C18)</f>
        <v>0.63106796116504849</v>
      </c>
      <c r="F18" s="10" t="s">
        <v>659</v>
      </c>
    </row>
    <row r="19" spans="1:6">
      <c r="A19" t="s">
        <v>26</v>
      </c>
      <c r="B19">
        <f>COUNTIF($B$2:$L$14,"fs")</f>
        <v>19</v>
      </c>
      <c r="C19" s="4">
        <f t="shared" si="0"/>
        <v>0.18446601941747573</v>
      </c>
      <c r="D19" s="5">
        <f>SUM(C$17:C19)</f>
        <v>0.81553398058252424</v>
      </c>
      <c r="F19" s="10" t="s">
        <v>660</v>
      </c>
    </row>
    <row r="20" spans="1:6">
      <c r="A20" s="3" t="s">
        <v>27</v>
      </c>
      <c r="B20" s="3">
        <f>COUNTIF($B$2:$L$14,"remain")</f>
        <v>19</v>
      </c>
      <c r="C20" s="4">
        <f>B20/B$21</f>
        <v>0.18446601941747573</v>
      </c>
      <c r="D20" s="5">
        <f>SUM(C$17:C20)</f>
        <v>1</v>
      </c>
      <c r="F20" s="10" t="s">
        <v>661</v>
      </c>
    </row>
    <row r="21" spans="1:6">
      <c r="A21" t="s">
        <v>29</v>
      </c>
      <c r="B21">
        <f>SUM(B17:B20)</f>
        <v>103</v>
      </c>
    </row>
  </sheetData>
  <sortState columnSort="1" ref="C1:L1">
    <sortCondition ref="C1:L1"/>
  </sortState>
  <mergeCells count="1">
    <mergeCell ref="B11:K14"/>
  </mergeCells>
  <conditionalFormatting sqref="B2:L14 F17">
    <cfRule type="cellIs" dxfId="16" priority="13" operator="equal">
      <formula>"fi"</formula>
    </cfRule>
    <cfRule type="cellIs" dxfId="15" priority="14" operator="equal">
      <formula>"remain"</formula>
    </cfRule>
    <cfRule type="cellIs" dxfId="14" priority="15" operator="equal">
      <formula>"fs"</formula>
    </cfRule>
    <cfRule type="cellIs" dxfId="13" priority="16" operator="equal">
      <formula>"quick"</formula>
    </cfRule>
  </conditionalFormatting>
  <conditionalFormatting sqref="A17:A21">
    <cfRule type="cellIs" dxfId="12" priority="9" operator="equal">
      <formula>"fi"</formula>
    </cfRule>
    <cfRule type="cellIs" dxfId="11" priority="10" operator="equal">
      <formula>"remain"</formula>
    </cfRule>
    <cfRule type="cellIs" dxfId="10" priority="11" operator="equal">
      <formula>"fs"</formula>
    </cfRule>
    <cfRule type="cellIs" dxfId="9" priority="12" operator="equal">
      <formula>"quick"</formula>
    </cfRule>
  </conditionalFormatting>
  <conditionalFormatting sqref="F18">
    <cfRule type="cellIs" dxfId="8" priority="5" operator="equal">
      <formula>"fi"</formula>
    </cfRule>
    <cfRule type="cellIs" dxfId="7" priority="6" operator="equal">
      <formula>"remain"</formula>
    </cfRule>
    <cfRule type="cellIs" dxfId="6" priority="7" operator="equal">
      <formula>"fs"</formula>
    </cfRule>
    <cfRule type="cellIs" dxfId="5" priority="8" operator="equal">
      <formula>"quick"</formula>
    </cfRule>
  </conditionalFormatting>
  <conditionalFormatting sqref="F19">
    <cfRule type="cellIs" dxfId="4" priority="1" operator="equal">
      <formula>"fi"</formula>
    </cfRule>
    <cfRule type="cellIs" dxfId="3" priority="2" operator="equal">
      <formula>"remain"</formula>
    </cfRule>
    <cfRule type="cellIs" dxfId="2" priority="3" operator="equal">
      <formula>"fs"</formula>
    </cfRule>
    <cfRule type="cellIs" dxfId="1" priority="4" operator="equal">
      <formula>"quick"</formula>
    </cfRule>
  </conditionalFormatting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:L24"/>
  <sheetViews>
    <sheetView workbookViewId="0">
      <selection activeCell="A19" sqref="A19"/>
    </sheetView>
  </sheetViews>
  <sheetFormatPr defaultRowHeight="15"/>
  <cols>
    <col min="1" max="1" width="23.42578125" bestFit="1" customWidth="1"/>
    <col min="2" max="2" width="10.7109375" bestFit="1" customWidth="1"/>
  </cols>
  <sheetData>
    <row r="1" spans="1:12">
      <c r="B1" t="s">
        <v>5</v>
      </c>
      <c r="C1" t="s">
        <v>25</v>
      </c>
      <c r="D1" t="s">
        <v>6</v>
      </c>
      <c r="E1" t="s">
        <v>7</v>
      </c>
      <c r="F1" t="s">
        <v>8</v>
      </c>
      <c r="G1" t="s">
        <v>0</v>
      </c>
      <c r="H1" t="s">
        <v>1</v>
      </c>
      <c r="I1" t="s">
        <v>2</v>
      </c>
      <c r="J1" t="s">
        <v>3</v>
      </c>
      <c r="K1" t="s">
        <v>4</v>
      </c>
      <c r="L1" t="s">
        <v>9</v>
      </c>
    </row>
    <row r="2" spans="1:12">
      <c r="A2" t="s">
        <v>10</v>
      </c>
      <c r="B2" s="8" t="str">
        <f>IFERROR(VLOOKUP(CONCATENATE(B$1,"-",$A2,"-",$B$19),'times raw'!$A:$B,2,FALSE)/1000,"")</f>
        <v/>
      </c>
      <c r="C2" s="8" t="str">
        <f>IFERROR(VLOOKUP(CONCATENATE(C$1,"-",$A2,"-",$B$19),'times raw'!$A:$B,2,FALSE)/1000,"")</f>
        <v/>
      </c>
      <c r="D2" s="8" t="str">
        <f>IFERROR(VLOOKUP(CONCATENATE(D$1,"-",$A2,"-",$B$19),'times raw'!$A:$B,2,FALSE)/1000,"")</f>
        <v/>
      </c>
      <c r="E2" s="8">
        <f>IFERROR(VLOOKUP(CONCATENATE(E$1,"-",$A2,"-",$B$19),'times raw'!$A:$B,2,FALSE)/1000,"")</f>
        <v>0.46600000000000003</v>
      </c>
      <c r="F2" s="8" t="str">
        <f>IFERROR(VLOOKUP(CONCATENATE(F$1,"-",$A2,"-",$B$19),'times raw'!$A:$B,2,FALSE)/1000,"")</f>
        <v/>
      </c>
      <c r="G2" s="8" t="str">
        <f>IFERROR(VLOOKUP(CONCATENATE(G$1,"-",$A2,"-",$B$19),'times raw'!$A:$B,2,FALSE)/1000,"")</f>
        <v/>
      </c>
      <c r="H2" s="8" t="str">
        <f>IFERROR(VLOOKUP(CONCATENATE(H$1,"-",$A2,"-",$B$19),'times raw'!$A:$B,2,FALSE)/1000,"")</f>
        <v/>
      </c>
      <c r="I2" s="8">
        <f>IFERROR(VLOOKUP(CONCATENATE(I$1,"-",$A2,"-",$B$19),'times raw'!$A:$B,2,FALSE)/1000,"")</f>
        <v>0</v>
      </c>
      <c r="J2" s="8" t="str">
        <f>IFERROR(VLOOKUP(CONCATENATE(J$1,"-",$A2,"-",$B$19),'times raw'!$A:$B,2,FALSE)/1000,"")</f>
        <v/>
      </c>
      <c r="K2" s="8" t="str">
        <f>IFERROR(VLOOKUP(CONCATENATE(K$1,"-",$A2,"-",$B$19),'times raw'!$A:$B,2,FALSE)/1000,"")</f>
        <v/>
      </c>
      <c r="L2" s="8" t="str">
        <f>IFERROR(VLOOKUP(CONCATENATE(L$1,"-",$A2,"-",$B$19),'times raw'!$A:$B,2,FALSE)/1000,"")</f>
        <v/>
      </c>
    </row>
    <row r="3" spans="1:12">
      <c r="A3" t="s">
        <v>11</v>
      </c>
      <c r="B3" s="8" t="str">
        <f>IFERROR(VLOOKUP(CONCATENATE(B$1,"-",$A3,"-",$B$19),'times raw'!$A:$B,2,FALSE)/1000,"")</f>
        <v/>
      </c>
      <c r="C3" s="8" t="str">
        <f>IFERROR(VLOOKUP(CONCATENATE(C$1,"-",$A3,"-",$B$19),'times raw'!$A:$B,2,FALSE)/1000,"")</f>
        <v/>
      </c>
      <c r="D3" s="8" t="str">
        <f>IFERROR(VLOOKUP(CONCATENATE(D$1,"-",$A3,"-",$B$19),'times raw'!$A:$B,2,FALSE)/1000,"")</f>
        <v/>
      </c>
      <c r="E3" s="8">
        <f>IFERROR(VLOOKUP(CONCATENATE(E$1,"-",$A3,"-",$B$19),'times raw'!$A:$B,2,FALSE)/1000,"")</f>
        <v>0.92200000000000004</v>
      </c>
      <c r="F3" s="8" t="str">
        <f>IFERROR(VLOOKUP(CONCATENATE(F$1,"-",$A3,"-",$B$19),'times raw'!$A:$B,2,FALSE)/1000,"")</f>
        <v/>
      </c>
      <c r="G3" s="8" t="str">
        <f>IFERROR(VLOOKUP(CONCATENATE(G$1,"-",$A3,"-",$B$19),'times raw'!$A:$B,2,FALSE)/1000,"")</f>
        <v/>
      </c>
      <c r="H3" s="8" t="str">
        <f>IFERROR(VLOOKUP(CONCATENATE(H$1,"-",$A3,"-",$B$19),'times raw'!$A:$B,2,FALSE)/1000,"")</f>
        <v/>
      </c>
      <c r="I3" s="8" t="str">
        <f>IFERROR(VLOOKUP(CONCATENATE(I$1,"-",$A3,"-",$B$19),'times raw'!$A:$B,2,FALSE)/1000,"")</f>
        <v/>
      </c>
      <c r="J3" s="8" t="str">
        <f>IFERROR(VLOOKUP(CONCATENATE(J$1,"-",$A3,"-",$B$19),'times raw'!$A:$B,2,FALSE)/1000,"")</f>
        <v/>
      </c>
      <c r="K3" s="8" t="str">
        <f>IFERROR(VLOOKUP(CONCATENATE(K$1,"-",$A3,"-",$B$19),'times raw'!$A:$B,2,FALSE)/1000,"")</f>
        <v/>
      </c>
      <c r="L3" s="8" t="str">
        <f>IFERROR(VLOOKUP(CONCATENATE(L$1,"-",$A3,"-",$B$19),'times raw'!$A:$B,2,FALSE)/1000,"")</f>
        <v/>
      </c>
    </row>
    <row r="4" spans="1:12">
      <c r="A4" t="s">
        <v>12</v>
      </c>
      <c r="B4" s="8">
        <f>IFERROR(VLOOKUP(CONCATENATE(B$1,"-",$A4,"-",$B$19),'times raw'!$A:$B,2,FALSE)/1000,"")</f>
        <v>0</v>
      </c>
      <c r="C4" s="8" t="str">
        <f>IFERROR(VLOOKUP(CONCATENATE(C$1,"-",$A4,"-",$B$19),'times raw'!$A:$B,2,FALSE)/1000,"")</f>
        <v/>
      </c>
      <c r="D4" s="8" t="str">
        <f>IFERROR(VLOOKUP(CONCATENATE(D$1,"-",$A4,"-",$B$19),'times raw'!$A:$B,2,FALSE)/1000,"")</f>
        <v/>
      </c>
      <c r="E4" s="8">
        <f>IFERROR(VLOOKUP(CONCATENATE(E$1,"-",$A4,"-",$B$19),'times raw'!$A:$B,2,FALSE)/1000,"")</f>
        <v>1.5720000000000001</v>
      </c>
      <c r="F4" s="8">
        <f>IFERROR(VLOOKUP(CONCATENATE(F$1,"-",$A4,"-",$B$19),'times raw'!$A:$B,2,FALSE)/1000,"")</f>
        <v>0.91800000000000004</v>
      </c>
      <c r="G4" s="8">
        <f>IFERROR(VLOOKUP(CONCATENATE(G$1,"-",$A4,"-",$B$19),'times raw'!$A:$B,2,FALSE)/1000,"")</f>
        <v>0</v>
      </c>
      <c r="H4" s="8">
        <f>IFERROR(VLOOKUP(CONCATENATE(H$1,"-",$A4,"-",$B$19),'times raw'!$A:$B,2,FALSE)/1000,"")</f>
        <v>0.73699999999999999</v>
      </c>
      <c r="I4" s="8">
        <f>IFERROR(VLOOKUP(CONCATENATE(I$1,"-",$A4,"-",$B$19),'times raw'!$A:$B,2,FALSE)/1000,"")</f>
        <v>1.458</v>
      </c>
      <c r="J4" s="8">
        <f>IFERROR(VLOOKUP(CONCATENATE(J$1,"-",$A4,"-",$B$19),'times raw'!$A:$B,2,FALSE)/1000,"")</f>
        <v>0.73399999999999999</v>
      </c>
      <c r="K4" s="8">
        <f>IFERROR(VLOOKUP(CONCATENATE(K$1,"-",$A4,"-",$B$19),'times raw'!$A:$B,2,FALSE)/1000,"")</f>
        <v>0</v>
      </c>
      <c r="L4" s="8" t="str">
        <f>IFERROR(VLOOKUP(CONCATENATE(L$1,"-",$A4,"-",$B$19),'times raw'!$A:$B,2,FALSE)/1000,"")</f>
        <v/>
      </c>
    </row>
    <row r="5" spans="1:12">
      <c r="A5" t="s">
        <v>13</v>
      </c>
      <c r="B5" s="8" t="str">
        <f>IFERROR(VLOOKUP(CONCATENATE(B$1,"-",$A5,"-",$B$19),'times raw'!$A:$B,2,FALSE)/1000,"")</f>
        <v/>
      </c>
      <c r="C5" s="8">
        <f>IFERROR(VLOOKUP(CONCATENATE(C$1,"-",$A5,"-",$B$19),'times raw'!$A:$B,2,FALSE)/1000,"")</f>
        <v>16.542000000000002</v>
      </c>
      <c r="D5" s="8">
        <f>IFERROR(VLOOKUP(CONCATENATE(D$1,"-",$A5,"-",$B$19),'times raw'!$A:$B,2,FALSE)/1000,"")</f>
        <v>3.8180000000000001</v>
      </c>
      <c r="E5" s="8">
        <f>IFERROR(VLOOKUP(CONCATENATE(E$1,"-",$A5,"-",$B$19),'times raw'!$A:$B,2,FALSE)/1000,"")</f>
        <v>0.505</v>
      </c>
      <c r="F5" s="8">
        <f>IFERROR(VLOOKUP(CONCATENATE(F$1,"-",$A5,"-",$B$19),'times raw'!$A:$B,2,FALSE)/1000,"")</f>
        <v>1.226</v>
      </c>
      <c r="G5" s="8">
        <f>IFERROR(VLOOKUP(CONCATENATE(G$1,"-",$A5,"-",$B$19),'times raw'!$A:$B,2,FALSE)/1000,"")</f>
        <v>0</v>
      </c>
      <c r="H5" s="8">
        <f>IFERROR(VLOOKUP(CONCATENATE(H$1,"-",$A5,"-",$B$19),'times raw'!$A:$B,2,FALSE)/1000,"")</f>
        <v>4.1340000000000003</v>
      </c>
      <c r="I5" s="8">
        <f>IFERROR(VLOOKUP(CONCATENATE(I$1,"-",$A5,"-",$B$19),'times raw'!$A:$B,2,FALSE)/1000,"")</f>
        <v>1.506</v>
      </c>
      <c r="J5" s="8">
        <f>IFERROR(VLOOKUP(CONCATENATE(J$1,"-",$A5,"-",$B$19),'times raw'!$A:$B,2,FALSE)/1000,"")</f>
        <v>7.3550000000000004</v>
      </c>
      <c r="K5" s="8" t="str">
        <f>IFERROR(VLOOKUP(CONCATENATE(K$1,"-",$A5,"-",$B$19),'times raw'!$A:$B,2,FALSE)/1000,"")</f>
        <v/>
      </c>
      <c r="L5" s="8" t="str">
        <f>IFERROR(VLOOKUP(CONCATENATE(L$1,"-",$A5,"-",$B$19),'times raw'!$A:$B,2,FALSE)/1000,"")</f>
        <v/>
      </c>
    </row>
    <row r="6" spans="1:12">
      <c r="A6" t="s">
        <v>14</v>
      </c>
      <c r="B6" s="8" t="str">
        <f>IFERROR(VLOOKUP(CONCATENATE(B$1,"-",$A6,"-",$B$19),'times raw'!$A:$B,2,FALSE)/1000,"")</f>
        <v/>
      </c>
      <c r="C6" s="8">
        <f>IFERROR(VLOOKUP(CONCATENATE(C$1,"-",$A6,"-",$B$19),'times raw'!$A:$B,2,FALSE)/1000,"")</f>
        <v>5.7409999999999997</v>
      </c>
      <c r="D6" s="8">
        <f>IFERROR(VLOOKUP(CONCATENATE(D$1,"-",$A6,"-",$B$19),'times raw'!$A:$B,2,FALSE)/1000,"")</f>
        <v>2.621</v>
      </c>
      <c r="E6" s="8">
        <f>IFERROR(VLOOKUP(CONCATENATE(E$1,"-",$A6,"-",$B$19),'times raw'!$A:$B,2,FALSE)/1000,"")</f>
        <v>0.246</v>
      </c>
      <c r="F6" s="8">
        <f>IFERROR(VLOOKUP(CONCATENATE(F$1,"-",$A6,"-",$B$19),'times raw'!$A:$B,2,FALSE)/1000,"")</f>
        <v>0.62</v>
      </c>
      <c r="G6" s="8">
        <f>IFERROR(VLOOKUP(CONCATENATE(G$1,"-",$A6,"-",$B$19),'times raw'!$A:$B,2,FALSE)/1000,"")</f>
        <v>0</v>
      </c>
      <c r="H6" s="8">
        <f>IFERROR(VLOOKUP(CONCATENATE(H$1,"-",$A6,"-",$B$19),'times raw'!$A:$B,2,FALSE)/1000,"")</f>
        <v>0.748</v>
      </c>
      <c r="I6" s="8">
        <f>IFERROR(VLOOKUP(CONCATENATE(I$1,"-",$A6,"-",$B$19),'times raw'!$A:$B,2,FALSE)/1000,"")</f>
        <v>0.36799999999999999</v>
      </c>
      <c r="J6" s="8">
        <f>IFERROR(VLOOKUP(CONCATENATE(J$1,"-",$A6,"-",$B$19),'times raw'!$A:$B,2,FALSE)/1000,"")</f>
        <v>4.7880000000000003</v>
      </c>
      <c r="K6" s="8" t="str">
        <f>IFERROR(VLOOKUP(CONCATENATE(K$1,"-",$A6,"-",$B$19),'times raw'!$A:$B,2,FALSE)/1000,"")</f>
        <v/>
      </c>
      <c r="L6" s="8" t="str">
        <f>IFERROR(VLOOKUP(CONCATENATE(L$1,"-",$A6,"-",$B$19),'times raw'!$A:$B,2,FALSE)/1000,"")</f>
        <v/>
      </c>
    </row>
    <row r="7" spans="1:12">
      <c r="A7" t="s">
        <v>15</v>
      </c>
      <c r="B7" s="8">
        <f>IFERROR(VLOOKUP(CONCATENATE(B$1,"-",$A7,"-",$B$19),'times raw'!$A:$B,2,FALSE)/1000,"")</f>
        <v>0.59599999999999997</v>
      </c>
      <c r="C7" s="8">
        <f>IFERROR(VLOOKUP(CONCATENATE(C$1,"-",$A7,"-",$B$19),'times raw'!$A:$B,2,FALSE)/1000,"")</f>
        <v>0</v>
      </c>
      <c r="D7" s="8" t="str">
        <f>IFERROR(VLOOKUP(CONCATENATE(D$1,"-",$A7,"-",$B$19),'times raw'!$A:$B,2,FALSE)/1000,"")</f>
        <v/>
      </c>
      <c r="E7" s="8">
        <f>IFERROR(VLOOKUP(CONCATENATE(E$1,"-",$A7,"-",$B$19),'times raw'!$A:$B,2,FALSE)/1000,"")</f>
        <v>0.33100000000000002</v>
      </c>
      <c r="F7" s="8">
        <f>IFERROR(VLOOKUP(CONCATENATE(F$1,"-",$A7,"-",$B$19),'times raw'!$A:$B,2,FALSE)/1000,"")</f>
        <v>0.54600000000000004</v>
      </c>
      <c r="G7" s="8">
        <f>IFERROR(VLOOKUP(CONCATENATE(G$1,"-",$A7,"-",$B$19),'times raw'!$A:$B,2,FALSE)/1000,"")</f>
        <v>0</v>
      </c>
      <c r="H7" s="8">
        <f>IFERROR(VLOOKUP(CONCATENATE(H$1,"-",$A7,"-",$B$19),'times raw'!$A:$B,2,FALSE)/1000,"")</f>
        <v>2.8959999999999999</v>
      </c>
      <c r="I7" s="8">
        <f>IFERROR(VLOOKUP(CONCATENATE(I$1,"-",$A7,"-",$B$19),'times raw'!$A:$B,2,FALSE)/1000,"")</f>
        <v>0.224</v>
      </c>
      <c r="J7" s="8">
        <f>IFERROR(VLOOKUP(CONCATENATE(J$1,"-",$A7,"-",$B$19),'times raw'!$A:$B,2,FALSE)/1000,"")</f>
        <v>0.40799999999999997</v>
      </c>
      <c r="K7" s="8">
        <f>IFERROR(VLOOKUP(CONCATENATE(K$1,"-",$A7,"-",$B$19),'times raw'!$A:$B,2,FALSE)/1000,"")</f>
        <v>0.32800000000000001</v>
      </c>
      <c r="L7" s="8" t="str">
        <f>IFERROR(VLOOKUP(CONCATENATE(L$1,"-",$A7,"-",$B$19),'times raw'!$A:$B,2,FALSE)/1000,"")</f>
        <v/>
      </c>
    </row>
    <row r="8" spans="1:12">
      <c r="A8" t="s">
        <v>16</v>
      </c>
      <c r="B8" s="8" t="str">
        <f>IFERROR(VLOOKUP(CONCATENATE(B$1,"-",$A8,"-",$B$19),'times raw'!$A:$B,2,FALSE)/1000,"")</f>
        <v/>
      </c>
      <c r="C8" s="8" t="str">
        <f>IFERROR(VLOOKUP(CONCATENATE(C$1,"-",$A8,"-",$B$19),'times raw'!$A:$B,2,FALSE)/1000,"")</f>
        <v/>
      </c>
      <c r="D8" s="8" t="str">
        <f>IFERROR(VLOOKUP(CONCATENATE(D$1,"-",$A8,"-",$B$19),'times raw'!$A:$B,2,FALSE)/1000,"")</f>
        <v/>
      </c>
      <c r="E8" s="8">
        <f>IFERROR(VLOOKUP(CONCATENATE(E$1,"-",$A8,"-",$B$19),'times raw'!$A:$B,2,FALSE)/1000,"")</f>
        <v>0.31</v>
      </c>
      <c r="F8" s="8" t="str">
        <f>IFERROR(VLOOKUP(CONCATENATE(F$1,"-",$A8,"-",$B$19),'times raw'!$A:$B,2,FALSE)/1000,"")</f>
        <v/>
      </c>
      <c r="G8" s="8" t="str">
        <f>IFERROR(VLOOKUP(CONCATENATE(G$1,"-",$A8,"-",$B$19),'times raw'!$A:$B,2,FALSE)/1000,"")</f>
        <v/>
      </c>
      <c r="H8" s="8" t="str">
        <f>IFERROR(VLOOKUP(CONCATENATE(H$1,"-",$A8,"-",$B$19),'times raw'!$A:$B,2,FALSE)/1000,"")</f>
        <v/>
      </c>
      <c r="I8" s="8">
        <f>IFERROR(VLOOKUP(CONCATENATE(I$1,"-",$A8,"-",$B$19),'times raw'!$A:$B,2,FALSE)/1000,"")</f>
        <v>0</v>
      </c>
      <c r="J8" s="8" t="str">
        <f>IFERROR(VLOOKUP(CONCATENATE(J$1,"-",$A8,"-",$B$19),'times raw'!$A:$B,2,FALSE)/1000,"")</f>
        <v/>
      </c>
      <c r="K8" s="8" t="str">
        <f>IFERROR(VLOOKUP(CONCATENATE(K$1,"-",$A8,"-",$B$19),'times raw'!$A:$B,2,FALSE)/1000,"")</f>
        <v/>
      </c>
      <c r="L8" s="8" t="str">
        <f>IFERROR(VLOOKUP(CONCATENATE(L$1,"-",$A8,"-",$B$19),'times raw'!$A:$B,2,FALSE)/1000,"")</f>
        <v/>
      </c>
    </row>
    <row r="9" spans="1:12">
      <c r="A9" t="s">
        <v>17</v>
      </c>
      <c r="B9" s="8">
        <f>IFERROR(VLOOKUP(CONCATENATE(B$1,"-",$A9,"-",$B$19),'times raw'!$A:$B,2,FALSE)/1000,"")</f>
        <v>1.879</v>
      </c>
      <c r="C9" s="8" t="str">
        <f>IFERROR(VLOOKUP(CONCATENATE(C$1,"-",$A9,"-",$B$19),'times raw'!$A:$B,2,FALSE)/1000,"")</f>
        <v/>
      </c>
      <c r="D9" s="8">
        <f>IFERROR(VLOOKUP(CONCATENATE(D$1,"-",$A9,"-",$B$19),'times raw'!$A:$B,2,FALSE)/1000,"")</f>
        <v>0</v>
      </c>
      <c r="E9" s="8">
        <f>IFERROR(VLOOKUP(CONCATENATE(E$1,"-",$A9,"-",$B$19),'times raw'!$A:$B,2,FALSE)/1000,"")</f>
        <v>2.2469999999999999</v>
      </c>
      <c r="F9" s="8">
        <f>IFERROR(VLOOKUP(CONCATENATE(F$1,"-",$A9,"-",$B$19),'times raw'!$A:$B,2,FALSE)/1000,"")</f>
        <v>0</v>
      </c>
      <c r="G9" s="8">
        <f>IFERROR(VLOOKUP(CONCATENATE(G$1,"-",$A9,"-",$B$19),'times raw'!$A:$B,2,FALSE)/1000,"")</f>
        <v>0</v>
      </c>
      <c r="H9" s="8">
        <f>IFERROR(VLOOKUP(CONCATENATE(H$1,"-",$A9,"-",$B$19),'times raw'!$A:$B,2,FALSE)/1000,"")</f>
        <v>3.6259999999999999</v>
      </c>
      <c r="I9" s="8">
        <f>IFERROR(VLOOKUP(CONCATENATE(I$1,"-",$A9,"-",$B$19),'times raw'!$A:$B,2,FALSE)/1000,"")</f>
        <v>0</v>
      </c>
      <c r="J9" s="8">
        <f>IFERROR(VLOOKUP(CONCATENATE(J$1,"-",$A9,"-",$B$19),'times raw'!$A:$B,2,FALSE)/1000,"")</f>
        <v>2.266</v>
      </c>
      <c r="K9" s="8">
        <f>IFERROR(VLOOKUP(CONCATENATE(K$1,"-",$A9,"-",$B$19),'times raw'!$A:$B,2,FALSE)/1000,"")</f>
        <v>0</v>
      </c>
      <c r="L9" s="8" t="str">
        <f>IFERROR(VLOOKUP(CONCATENATE(L$1,"-",$A9,"-",$B$19),'times raw'!$A:$B,2,FALSE)/1000,"")</f>
        <v/>
      </c>
    </row>
    <row r="10" spans="1:12">
      <c r="A10" t="s">
        <v>22</v>
      </c>
      <c r="B10" s="8" t="str">
        <f>IFERROR(VLOOKUP(CONCATENATE(B$1,"-",$A10,"-",$B$19),'times raw'!$A:$B,2,FALSE)/1000,"")</f>
        <v/>
      </c>
      <c r="C10" s="8">
        <f>IFERROR(VLOOKUP(CONCATENATE(C$1,"-",$A10,"-",$B$19),'times raw'!$A:$B,2,FALSE)/1000,"")</f>
        <v>3.1629999999999998</v>
      </c>
      <c r="D10" s="8" t="str">
        <f>IFERROR(VLOOKUP(CONCATENATE(D$1,"-",$A10,"-",$B$19),'times raw'!$A:$B,2,FALSE)/1000,"")</f>
        <v/>
      </c>
      <c r="E10" s="8">
        <f>IFERROR(VLOOKUP(CONCATENATE(E$1,"-",$A10,"-",$B$19),'times raw'!$A:$B,2,FALSE)/1000,"")</f>
        <v>0.29799999999999999</v>
      </c>
      <c r="F10" s="8">
        <f>IFERROR(VLOOKUP(CONCATENATE(F$1,"-",$A10,"-",$B$19),'times raw'!$A:$B,2,FALSE)/1000,"")</f>
        <v>0</v>
      </c>
      <c r="G10" s="8">
        <f>IFERROR(VLOOKUP(CONCATENATE(G$1,"-",$A10,"-",$B$19),'times raw'!$A:$B,2,FALSE)/1000,"")</f>
        <v>0</v>
      </c>
      <c r="H10" s="8" t="str">
        <f>IFERROR(VLOOKUP(CONCATENATE(H$1,"-",$A10,"-",$B$19),'times raw'!$A:$B,2,FALSE)/1000,"")</f>
        <v/>
      </c>
      <c r="I10" s="8">
        <f>IFERROR(VLOOKUP(CONCATENATE(I$1,"-",$A10,"-",$B$19),'times raw'!$A:$B,2,FALSE)/1000,"")</f>
        <v>0</v>
      </c>
      <c r="J10" s="8">
        <f>IFERROR(VLOOKUP(CONCATENATE(J$1,"-",$A10,"-",$B$19),'times raw'!$A:$B,2,FALSE)/1000,"")</f>
        <v>0</v>
      </c>
      <c r="K10" s="8">
        <f>IFERROR(VLOOKUP(CONCATENATE(K$1,"-",$A10,"-",$B$19),'times raw'!$A:$B,2,FALSE)/1000,"")</f>
        <v>0</v>
      </c>
      <c r="L10" s="8" t="str">
        <f>IFERROR(VLOOKUP(CONCATENATE(L$1,"-",$A10,"-",$B$19),'times raw'!$A:$B,2,FALSE)/1000,"")</f>
        <v/>
      </c>
    </row>
    <row r="11" spans="1:12">
      <c r="A11" t="s">
        <v>18</v>
      </c>
      <c r="B11" s="8" t="str">
        <f>IFERROR(VLOOKUP(CONCATENATE(B$1,"-",$A11,"-",$B$19),'times raw'!$A:$B,2,FALSE)/1000,"")</f>
        <v/>
      </c>
      <c r="C11" s="8" t="str">
        <f>IFERROR(VLOOKUP(CONCATENATE(C$1,"-",$A11,"-",$B$19),'times raw'!$A:$B,2,FALSE)/1000,"")</f>
        <v/>
      </c>
      <c r="D11" s="8" t="str">
        <f>IFERROR(VLOOKUP(CONCATENATE(D$1,"-",$A11,"-",$B$19),'times raw'!$A:$B,2,FALSE)/1000,"")</f>
        <v/>
      </c>
      <c r="E11" s="8" t="str">
        <f>IFERROR(VLOOKUP(CONCATENATE(E$1,"-",$A11,"-",$B$19),'times raw'!$A:$B,2,FALSE)/1000,"")</f>
        <v/>
      </c>
      <c r="F11" s="8" t="str">
        <f>IFERROR(VLOOKUP(CONCATENATE(F$1,"-",$A11,"-",$B$19),'times raw'!$A:$B,2,FALSE)/1000,"")</f>
        <v/>
      </c>
      <c r="G11" s="8" t="str">
        <f>IFERROR(VLOOKUP(CONCATENATE(G$1,"-",$A11,"-",$B$19),'times raw'!$A:$B,2,FALSE)/1000,"")</f>
        <v/>
      </c>
      <c r="H11" s="8" t="str">
        <f>IFERROR(VLOOKUP(CONCATENATE(H$1,"-",$A11,"-",$B$19),'times raw'!$A:$B,2,FALSE)/1000,"")</f>
        <v/>
      </c>
      <c r="I11" s="8" t="str">
        <f>IFERROR(VLOOKUP(CONCATENATE(I$1,"-",$A11,"-",$B$19),'times raw'!$A:$B,2,FALSE)/1000,"")</f>
        <v/>
      </c>
      <c r="J11" s="8" t="str">
        <f>IFERROR(VLOOKUP(CONCATENATE(J$1,"-",$A11,"-",$B$19),'times raw'!$A:$B,2,FALSE)/1000,"")</f>
        <v/>
      </c>
      <c r="K11" s="8" t="str">
        <f>IFERROR(VLOOKUP(CONCATENATE(K$1,"-",$A11,"-",$B$19),'times raw'!$A:$B,2,FALSE)/1000,"")</f>
        <v/>
      </c>
      <c r="L11" s="8">
        <f>IFERROR(VLOOKUP(CONCATENATE(L$1,"-",$A11,"-",$B$19),'times raw'!$A:$B,2,FALSE)/1000,"")</f>
        <v>0.161</v>
      </c>
    </row>
    <row r="12" spans="1:12">
      <c r="A12" t="s">
        <v>19</v>
      </c>
      <c r="B12" s="8" t="str">
        <f>IFERROR(VLOOKUP(CONCATENATE(B$1,"-",$A12,"-",$B$19),'times raw'!$A:$B,2,FALSE)/1000,"")</f>
        <v/>
      </c>
      <c r="C12" s="8" t="str">
        <f>IFERROR(VLOOKUP(CONCATENATE(C$1,"-",$A12,"-",$B$19),'times raw'!$A:$B,2,FALSE)/1000,"")</f>
        <v/>
      </c>
      <c r="D12" s="8" t="str">
        <f>IFERROR(VLOOKUP(CONCATENATE(D$1,"-",$A12,"-",$B$19),'times raw'!$A:$B,2,FALSE)/1000,"")</f>
        <v/>
      </c>
      <c r="E12" s="8" t="str">
        <f>IFERROR(VLOOKUP(CONCATENATE(E$1,"-",$A12,"-",$B$19),'times raw'!$A:$B,2,FALSE)/1000,"")</f>
        <v/>
      </c>
      <c r="F12" s="8" t="str">
        <f>IFERROR(VLOOKUP(CONCATENATE(F$1,"-",$A12,"-",$B$19),'times raw'!$A:$B,2,FALSE)/1000,"")</f>
        <v/>
      </c>
      <c r="G12" s="8" t="str">
        <f>IFERROR(VLOOKUP(CONCATENATE(G$1,"-",$A12,"-",$B$19),'times raw'!$A:$B,2,FALSE)/1000,"")</f>
        <v/>
      </c>
      <c r="H12" s="8" t="str">
        <f>IFERROR(VLOOKUP(CONCATENATE(H$1,"-",$A12,"-",$B$19),'times raw'!$A:$B,2,FALSE)/1000,"")</f>
        <v/>
      </c>
      <c r="I12" s="8" t="str">
        <f>IFERROR(VLOOKUP(CONCATENATE(I$1,"-",$A12,"-",$B$19),'times raw'!$A:$B,2,FALSE)/1000,"")</f>
        <v/>
      </c>
      <c r="J12" s="8" t="str">
        <f>IFERROR(VLOOKUP(CONCATENATE(J$1,"-",$A12,"-",$B$19),'times raw'!$A:$B,2,FALSE)/1000,"")</f>
        <v/>
      </c>
      <c r="K12" s="8" t="str">
        <f>IFERROR(VLOOKUP(CONCATENATE(K$1,"-",$A12,"-",$B$19),'times raw'!$A:$B,2,FALSE)/1000,"")</f>
        <v/>
      </c>
      <c r="L12" s="8">
        <f>IFERROR(VLOOKUP(CONCATENATE(L$1,"-",$A12,"-",$B$19),'times raw'!$A:$B,2,FALSE)/1000,"")</f>
        <v>0.155</v>
      </c>
    </row>
    <row r="13" spans="1:12">
      <c r="A13" t="s">
        <v>20</v>
      </c>
      <c r="B13" s="8" t="str">
        <f>IFERROR(VLOOKUP(CONCATENATE(B$1,"-",$A13,"-",$B$19),'times raw'!$A:$B,2,FALSE)/1000,"")</f>
        <v/>
      </c>
      <c r="C13" s="8" t="str">
        <f>IFERROR(VLOOKUP(CONCATENATE(C$1,"-",$A13,"-",$B$19),'times raw'!$A:$B,2,FALSE)/1000,"")</f>
        <v/>
      </c>
      <c r="D13" s="8" t="str">
        <f>IFERROR(VLOOKUP(CONCATENATE(D$1,"-",$A13,"-",$B$19),'times raw'!$A:$B,2,FALSE)/1000,"")</f>
        <v/>
      </c>
      <c r="E13" s="8" t="str">
        <f>IFERROR(VLOOKUP(CONCATENATE(E$1,"-",$A13,"-",$B$19),'times raw'!$A:$B,2,FALSE)/1000,"")</f>
        <v/>
      </c>
      <c r="F13" s="8" t="str">
        <f>IFERROR(VLOOKUP(CONCATENATE(F$1,"-",$A13,"-",$B$19),'times raw'!$A:$B,2,FALSE)/1000,"")</f>
        <v/>
      </c>
      <c r="G13" s="8" t="str">
        <f>IFERROR(VLOOKUP(CONCATENATE(G$1,"-",$A13,"-",$B$19),'times raw'!$A:$B,2,FALSE)/1000,"")</f>
        <v/>
      </c>
      <c r="H13" s="8" t="str">
        <f>IFERROR(VLOOKUP(CONCATENATE(H$1,"-",$A13,"-",$B$19),'times raw'!$A:$B,2,FALSE)/1000,"")</f>
        <v/>
      </c>
      <c r="I13" s="8" t="str">
        <f>IFERROR(VLOOKUP(CONCATENATE(I$1,"-",$A13,"-",$B$19),'times raw'!$A:$B,2,FALSE)/1000,"")</f>
        <v/>
      </c>
      <c r="J13" s="8" t="str">
        <f>IFERROR(VLOOKUP(CONCATENATE(J$1,"-",$A13,"-",$B$19),'times raw'!$A:$B,2,FALSE)/1000,"")</f>
        <v/>
      </c>
      <c r="K13" s="8" t="str">
        <f>IFERROR(VLOOKUP(CONCATENATE(K$1,"-",$A13,"-",$B$19),'times raw'!$A:$B,2,FALSE)/1000,"")</f>
        <v/>
      </c>
      <c r="L13" s="8">
        <f>IFERROR(VLOOKUP(CONCATENATE(L$1,"-",$A13,"-",$B$19),'times raw'!$A:$B,2,FALSE)/1000,"")</f>
        <v>0.108</v>
      </c>
    </row>
    <row r="14" spans="1:12">
      <c r="A14" t="s">
        <v>21</v>
      </c>
      <c r="B14" s="8" t="str">
        <f>IFERROR(VLOOKUP(CONCATENATE(B$1,"-",$A14,"-",$B$19),'times raw'!$A:$B,2,FALSE)/1000,"")</f>
        <v/>
      </c>
      <c r="C14" s="8" t="str">
        <f>IFERROR(VLOOKUP(CONCATENATE(C$1,"-",$A14,"-",$B$19),'times raw'!$A:$B,2,FALSE)/1000,"")</f>
        <v/>
      </c>
      <c r="D14" s="8" t="str">
        <f>IFERROR(VLOOKUP(CONCATENATE(D$1,"-",$A14,"-",$B$19),'times raw'!$A:$B,2,FALSE)/1000,"")</f>
        <v/>
      </c>
      <c r="E14" s="8" t="str">
        <f>IFERROR(VLOOKUP(CONCATENATE(E$1,"-",$A14,"-",$B$19),'times raw'!$A:$B,2,FALSE)/1000,"")</f>
        <v/>
      </c>
      <c r="F14" s="8" t="str">
        <f>IFERROR(VLOOKUP(CONCATENATE(F$1,"-",$A14,"-",$B$19),'times raw'!$A:$B,2,FALSE)/1000,"")</f>
        <v/>
      </c>
      <c r="G14" s="8" t="str">
        <f>IFERROR(VLOOKUP(CONCATENATE(G$1,"-",$A14,"-",$B$19),'times raw'!$A:$B,2,FALSE)/1000,"")</f>
        <v/>
      </c>
      <c r="H14" s="8" t="str">
        <f>IFERROR(VLOOKUP(CONCATENATE(H$1,"-",$A14,"-",$B$19),'times raw'!$A:$B,2,FALSE)/1000,"")</f>
        <v/>
      </c>
      <c r="I14" s="8" t="str">
        <f>IFERROR(VLOOKUP(CONCATENATE(I$1,"-",$A14,"-",$B$19),'times raw'!$A:$B,2,FALSE)/1000,"")</f>
        <v/>
      </c>
      <c r="J14" s="8" t="str">
        <f>IFERROR(VLOOKUP(CONCATENATE(J$1,"-",$A14,"-",$B$19),'times raw'!$A:$B,2,FALSE)/1000,"")</f>
        <v/>
      </c>
      <c r="K14" s="8" t="str">
        <f>IFERROR(VLOOKUP(CONCATENATE(K$1,"-",$A14,"-",$B$19),'times raw'!$A:$B,2,FALSE)/1000,"")</f>
        <v/>
      </c>
      <c r="L14" s="8">
        <f>IFERROR(VLOOKUP(CONCATENATE(L$1,"-",$A14,"-",$B$19),'times raw'!$A:$B,2,FALSE)/1000,"")</f>
        <v>0.127</v>
      </c>
    </row>
    <row r="16" spans="1:12">
      <c r="A16" t="s">
        <v>32</v>
      </c>
      <c r="B16">
        <f>COUNT(B2:L14)</f>
        <v>58</v>
      </c>
    </row>
    <row r="17" spans="1:2">
      <c r="A17" t="s">
        <v>33</v>
      </c>
      <c r="B17">
        <f>SUM(B2:L14)</f>
        <v>76.694000000000017</v>
      </c>
    </row>
    <row r="19" spans="1:2">
      <c r="A19" t="s">
        <v>648</v>
      </c>
      <c r="B19" t="s">
        <v>40</v>
      </c>
    </row>
    <row r="21" spans="1:2">
      <c r="A21" t="s">
        <v>644</v>
      </c>
      <c r="B21" s="9">
        <f>MAX(B2:L14)</f>
        <v>16.542000000000002</v>
      </c>
    </row>
    <row r="22" spans="1:2">
      <c r="A22" t="s">
        <v>645</v>
      </c>
      <c r="B22" s="9">
        <f>MIN(B2:L14)</f>
        <v>0</v>
      </c>
    </row>
    <row r="23" spans="1:2">
      <c r="A23" t="s">
        <v>646</v>
      </c>
      <c r="B23" s="9">
        <f>AVERAGE(B2:L14)</f>
        <v>1.3223103448275866</v>
      </c>
    </row>
    <row r="24" spans="1:2">
      <c r="A24" t="s">
        <v>647</v>
      </c>
      <c r="B24" s="9">
        <f>STDEV(B2:L14)</f>
        <v>2.5823269474254955</v>
      </c>
    </row>
  </sheetData>
  <conditionalFormatting sqref="B2:L14">
    <cfRule type="colorScale" priority="1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>
  <dimension ref="A1:L24"/>
  <sheetViews>
    <sheetView workbookViewId="0">
      <selection activeCell="A19" sqref="A19"/>
    </sheetView>
  </sheetViews>
  <sheetFormatPr defaultRowHeight="15"/>
  <cols>
    <col min="1" max="1" width="23.42578125" bestFit="1" customWidth="1"/>
    <col min="2" max="2" width="10.7109375" bestFit="1" customWidth="1"/>
  </cols>
  <sheetData>
    <row r="1" spans="1:12">
      <c r="B1" t="s">
        <v>5</v>
      </c>
      <c r="C1" t="s">
        <v>25</v>
      </c>
      <c r="D1" t="s">
        <v>6</v>
      </c>
      <c r="E1" t="s">
        <v>7</v>
      </c>
      <c r="F1" t="s">
        <v>8</v>
      </c>
      <c r="G1" t="s">
        <v>0</v>
      </c>
      <c r="H1" t="s">
        <v>1</v>
      </c>
      <c r="I1" t="s">
        <v>2</v>
      </c>
      <c r="J1" t="s">
        <v>3</v>
      </c>
      <c r="K1" t="s">
        <v>4</v>
      </c>
      <c r="L1" t="s">
        <v>9</v>
      </c>
    </row>
    <row r="2" spans="1:12">
      <c r="A2" t="s">
        <v>10</v>
      </c>
      <c r="B2" s="8" t="str">
        <f>IFERROR(VLOOKUP(CONCATENATE(B$1,"-",$A2,"-",$B$19),'times raw'!$A:$B,2,FALSE)/1000,"")</f>
        <v/>
      </c>
      <c r="C2" s="8" t="str">
        <f>IFERROR(VLOOKUP(CONCATENATE(C$1,"-",$A2,"-",$B$19),'times raw'!$A:$B,2,FALSE)/1000,"")</f>
        <v/>
      </c>
      <c r="D2" s="8" t="str">
        <f>IFERROR(VLOOKUP(CONCATENATE(D$1,"-",$A2,"-",$B$19),'times raw'!$A:$B,2,FALSE)/1000,"")</f>
        <v/>
      </c>
      <c r="E2" s="8">
        <f>IFERROR(VLOOKUP(CONCATENATE(E$1,"-",$A2,"-",$B$19),'times raw'!$A:$B,2,FALSE)/1000,"")</f>
        <v>0.46600000000000003</v>
      </c>
      <c r="F2" s="8" t="str">
        <f>IFERROR(VLOOKUP(CONCATENATE(F$1,"-",$A2,"-",$B$19),'times raw'!$A:$B,2,FALSE)/1000,"")</f>
        <v/>
      </c>
      <c r="G2" s="8" t="str">
        <f>IFERROR(VLOOKUP(CONCATENATE(G$1,"-",$A2,"-",$B$19),'times raw'!$A:$B,2,FALSE)/1000,"")</f>
        <v/>
      </c>
      <c r="H2" s="8" t="str">
        <f>IFERROR(VLOOKUP(CONCATENATE(H$1,"-",$A2,"-",$B$19),'times raw'!$A:$B,2,FALSE)/1000,"")</f>
        <v/>
      </c>
      <c r="I2" s="8">
        <f>IFERROR(VLOOKUP(CONCATENATE(I$1,"-",$A2,"-",$B$19),'times raw'!$A:$B,2,FALSE)/1000,"")</f>
        <v>0</v>
      </c>
      <c r="J2" s="8" t="str">
        <f>IFERROR(VLOOKUP(CONCATENATE(J$1,"-",$A2,"-",$B$19),'times raw'!$A:$B,2,FALSE)/1000,"")</f>
        <v/>
      </c>
      <c r="K2" s="8" t="str">
        <f>IFERROR(VLOOKUP(CONCATENATE(K$1,"-",$A2,"-",$B$19),'times raw'!$A:$B,2,FALSE)/1000,"")</f>
        <v/>
      </c>
      <c r="L2" s="8" t="str">
        <f>IFERROR(VLOOKUP(CONCATENATE(L$1,"-",$A2,"-",$B$19),'times raw'!$A:$B,2,FALSE)/1000,"")</f>
        <v/>
      </c>
    </row>
    <row r="3" spans="1:12">
      <c r="A3" t="s">
        <v>11</v>
      </c>
      <c r="B3" s="8" t="str">
        <f>IFERROR(VLOOKUP(CONCATENATE(B$1,"-",$A3,"-",$B$19),'times raw'!$A:$B,2,FALSE)/1000,"")</f>
        <v/>
      </c>
      <c r="C3" s="8" t="str">
        <f>IFERROR(VLOOKUP(CONCATENATE(C$1,"-",$A3,"-",$B$19),'times raw'!$A:$B,2,FALSE)/1000,"")</f>
        <v/>
      </c>
      <c r="D3" s="8" t="str">
        <f>IFERROR(VLOOKUP(CONCATENATE(D$1,"-",$A3,"-",$B$19),'times raw'!$A:$B,2,FALSE)/1000,"")</f>
        <v/>
      </c>
      <c r="E3" s="8">
        <f>IFERROR(VLOOKUP(CONCATENATE(E$1,"-",$A3,"-",$B$19),'times raw'!$A:$B,2,FALSE)/1000,"")</f>
        <v>0.60899999999999999</v>
      </c>
      <c r="F3" s="8" t="str">
        <f>IFERROR(VLOOKUP(CONCATENATE(F$1,"-",$A3,"-",$B$19),'times raw'!$A:$B,2,FALSE)/1000,"")</f>
        <v/>
      </c>
      <c r="G3" s="8" t="str">
        <f>IFERROR(VLOOKUP(CONCATENATE(G$1,"-",$A3,"-",$B$19),'times raw'!$A:$B,2,FALSE)/1000,"")</f>
        <v/>
      </c>
      <c r="H3" s="8" t="str">
        <f>IFERROR(VLOOKUP(CONCATENATE(H$1,"-",$A3,"-",$B$19),'times raw'!$A:$B,2,FALSE)/1000,"")</f>
        <v/>
      </c>
      <c r="I3" s="8" t="str">
        <f>IFERROR(VLOOKUP(CONCATENATE(I$1,"-",$A3,"-",$B$19),'times raw'!$A:$B,2,FALSE)/1000,"")</f>
        <v/>
      </c>
      <c r="J3" s="8" t="str">
        <f>IFERROR(VLOOKUP(CONCATENATE(J$1,"-",$A3,"-",$B$19),'times raw'!$A:$B,2,FALSE)/1000,"")</f>
        <v/>
      </c>
      <c r="K3" s="8" t="str">
        <f>IFERROR(VLOOKUP(CONCATENATE(K$1,"-",$A3,"-",$B$19),'times raw'!$A:$B,2,FALSE)/1000,"")</f>
        <v/>
      </c>
      <c r="L3" s="8" t="str">
        <f>IFERROR(VLOOKUP(CONCATENATE(L$1,"-",$A3,"-",$B$19),'times raw'!$A:$B,2,FALSE)/1000,"")</f>
        <v/>
      </c>
    </row>
    <row r="4" spans="1:12">
      <c r="A4" t="s">
        <v>12</v>
      </c>
      <c r="B4" s="8">
        <f>IFERROR(VLOOKUP(CONCATENATE(B$1,"-",$A4,"-",$B$19),'times raw'!$A:$B,2,FALSE)/1000,"")</f>
        <v>0</v>
      </c>
      <c r="C4" s="8" t="str">
        <f>IFERROR(VLOOKUP(CONCATENATE(C$1,"-",$A4,"-",$B$19),'times raw'!$A:$B,2,FALSE)/1000,"")</f>
        <v/>
      </c>
      <c r="D4" s="8" t="str">
        <f>IFERROR(VLOOKUP(CONCATENATE(D$1,"-",$A4,"-",$B$19),'times raw'!$A:$B,2,FALSE)/1000,"")</f>
        <v/>
      </c>
      <c r="E4" s="8">
        <f>IFERROR(VLOOKUP(CONCATENATE(E$1,"-",$A4,"-",$B$19),'times raw'!$A:$B,2,FALSE)/1000,"")</f>
        <v>0.44</v>
      </c>
      <c r="F4" s="8">
        <f>IFERROR(VLOOKUP(CONCATENATE(F$1,"-",$A4,"-",$B$19),'times raw'!$A:$B,2,FALSE)/1000,"")</f>
        <v>0.55000000000000004</v>
      </c>
      <c r="G4" s="8">
        <f>IFERROR(VLOOKUP(CONCATENATE(G$1,"-",$A4,"-",$B$19),'times raw'!$A:$B,2,FALSE)/1000,"")</f>
        <v>0</v>
      </c>
      <c r="H4" s="8">
        <f>IFERROR(VLOOKUP(CONCATENATE(H$1,"-",$A4,"-",$B$19),'times raw'!$A:$B,2,FALSE)/1000,"")</f>
        <v>0.434</v>
      </c>
      <c r="I4" s="8">
        <f>IFERROR(VLOOKUP(CONCATENATE(I$1,"-",$A4,"-",$B$19),'times raw'!$A:$B,2,FALSE)/1000,"")</f>
        <v>0.40100000000000002</v>
      </c>
      <c r="J4" s="8">
        <f>IFERROR(VLOOKUP(CONCATENATE(J$1,"-",$A4,"-",$B$19),'times raw'!$A:$B,2,FALSE)/1000,"")</f>
        <v>0.495</v>
      </c>
      <c r="K4" s="8">
        <f>IFERROR(VLOOKUP(CONCATENATE(K$1,"-",$A4,"-",$B$19),'times raw'!$A:$B,2,FALSE)/1000,"")</f>
        <v>0</v>
      </c>
      <c r="L4" s="8" t="str">
        <f>IFERROR(VLOOKUP(CONCATENATE(L$1,"-",$A4,"-",$B$19),'times raw'!$A:$B,2,FALSE)/1000,"")</f>
        <v/>
      </c>
    </row>
    <row r="5" spans="1:12">
      <c r="A5" t="s">
        <v>13</v>
      </c>
      <c r="B5" s="8" t="str">
        <f>IFERROR(VLOOKUP(CONCATENATE(B$1,"-",$A5,"-",$B$19),'times raw'!$A:$B,2,FALSE)/1000,"")</f>
        <v/>
      </c>
      <c r="C5" s="8">
        <f>IFERROR(VLOOKUP(CONCATENATE(C$1,"-",$A5,"-",$B$19),'times raw'!$A:$B,2,FALSE)/1000,"")</f>
        <v>2.0710000000000002</v>
      </c>
      <c r="D5" s="8">
        <f>IFERROR(VLOOKUP(CONCATENATE(D$1,"-",$A5,"-",$B$19),'times raw'!$A:$B,2,FALSE)/1000,"")</f>
        <v>0.77200000000000002</v>
      </c>
      <c r="E5" s="8">
        <f>IFERROR(VLOOKUP(CONCATENATE(E$1,"-",$A5,"-",$B$19),'times raw'!$A:$B,2,FALSE)/1000,"")</f>
        <v>0.27600000000000002</v>
      </c>
      <c r="F5" s="8">
        <f>IFERROR(VLOOKUP(CONCATENATE(F$1,"-",$A5,"-",$B$19),'times raw'!$A:$B,2,FALSE)/1000,"")</f>
        <v>0.66700000000000004</v>
      </c>
      <c r="G5" s="8">
        <f>IFERROR(VLOOKUP(CONCATENATE(G$1,"-",$A5,"-",$B$19),'times raw'!$A:$B,2,FALSE)/1000,"")</f>
        <v>0</v>
      </c>
      <c r="H5" s="8">
        <f>IFERROR(VLOOKUP(CONCATENATE(H$1,"-",$A5,"-",$B$19),'times raw'!$A:$B,2,FALSE)/1000,"")</f>
        <v>0.51700000000000002</v>
      </c>
      <c r="I5" s="8">
        <f>IFERROR(VLOOKUP(CONCATENATE(I$1,"-",$A5,"-",$B$19),'times raw'!$A:$B,2,FALSE)/1000,"")</f>
        <v>0.25800000000000001</v>
      </c>
      <c r="J5" s="8">
        <f>IFERROR(VLOOKUP(CONCATENATE(J$1,"-",$A5,"-",$B$19),'times raw'!$A:$B,2,FALSE)/1000,"")</f>
        <v>0.57999999999999996</v>
      </c>
      <c r="K5" s="8" t="str">
        <f>IFERROR(VLOOKUP(CONCATENATE(K$1,"-",$A5,"-",$B$19),'times raw'!$A:$B,2,FALSE)/1000,"")</f>
        <v/>
      </c>
      <c r="L5" s="8" t="str">
        <f>IFERROR(VLOOKUP(CONCATENATE(L$1,"-",$A5,"-",$B$19),'times raw'!$A:$B,2,FALSE)/1000,"")</f>
        <v/>
      </c>
    </row>
    <row r="6" spans="1:12">
      <c r="A6" t="s">
        <v>14</v>
      </c>
      <c r="B6" s="8" t="str">
        <f>IFERROR(VLOOKUP(CONCATENATE(B$1,"-",$A6,"-",$B$19),'times raw'!$A:$B,2,FALSE)/1000,"")</f>
        <v/>
      </c>
      <c r="C6" s="8">
        <f>IFERROR(VLOOKUP(CONCATENATE(C$1,"-",$A6,"-",$B$19),'times raw'!$A:$B,2,FALSE)/1000,"")</f>
        <v>0.61199999999999999</v>
      </c>
      <c r="D6" s="8">
        <f>IFERROR(VLOOKUP(CONCATENATE(D$1,"-",$A6,"-",$B$19),'times raw'!$A:$B,2,FALSE)/1000,"")</f>
        <v>0.5</v>
      </c>
      <c r="E6" s="8">
        <f>IFERROR(VLOOKUP(CONCATENATE(E$1,"-",$A6,"-",$B$19),'times raw'!$A:$B,2,FALSE)/1000,"")</f>
        <v>0.192</v>
      </c>
      <c r="F6" s="8">
        <f>IFERROR(VLOOKUP(CONCATENATE(F$1,"-",$A6,"-",$B$19),'times raw'!$A:$B,2,FALSE)/1000,"")</f>
        <v>0.32800000000000001</v>
      </c>
      <c r="G6" s="8">
        <f>IFERROR(VLOOKUP(CONCATENATE(G$1,"-",$A6,"-",$B$19),'times raw'!$A:$B,2,FALSE)/1000,"")</f>
        <v>0</v>
      </c>
      <c r="H6" s="8">
        <f>IFERROR(VLOOKUP(CONCATENATE(H$1,"-",$A6,"-",$B$19),'times raw'!$A:$B,2,FALSE)/1000,"")</f>
        <v>0.33100000000000002</v>
      </c>
      <c r="I6" s="8">
        <f>IFERROR(VLOOKUP(CONCATENATE(I$1,"-",$A6,"-",$B$19),'times raw'!$A:$B,2,FALSE)/1000,"")</f>
        <v>0.14499999999999999</v>
      </c>
      <c r="J6" s="8">
        <f>IFERROR(VLOOKUP(CONCATENATE(J$1,"-",$A6,"-",$B$19),'times raw'!$A:$B,2,FALSE)/1000,"")</f>
        <v>0.33800000000000002</v>
      </c>
      <c r="K6" s="8" t="str">
        <f>IFERROR(VLOOKUP(CONCATENATE(K$1,"-",$A6,"-",$B$19),'times raw'!$A:$B,2,FALSE)/1000,"")</f>
        <v/>
      </c>
      <c r="L6" s="8" t="str">
        <f>IFERROR(VLOOKUP(CONCATENATE(L$1,"-",$A6,"-",$B$19),'times raw'!$A:$B,2,FALSE)/1000,"")</f>
        <v/>
      </c>
    </row>
    <row r="7" spans="1:12">
      <c r="A7" t="s">
        <v>15</v>
      </c>
      <c r="B7" s="8">
        <f>IFERROR(VLOOKUP(CONCATENATE(B$1,"-",$A7,"-",$B$19),'times raw'!$A:$B,2,FALSE)/1000,"")</f>
        <v>0.24</v>
      </c>
      <c r="C7" s="8">
        <f>IFERROR(VLOOKUP(CONCATENATE(C$1,"-",$A7,"-",$B$19),'times raw'!$A:$B,2,FALSE)/1000,"")</f>
        <v>0</v>
      </c>
      <c r="D7" s="8" t="str">
        <f>IFERROR(VLOOKUP(CONCATENATE(D$1,"-",$A7,"-",$B$19),'times raw'!$A:$B,2,FALSE)/1000,"")</f>
        <v/>
      </c>
      <c r="E7" s="8">
        <f>IFERROR(VLOOKUP(CONCATENATE(E$1,"-",$A7,"-",$B$19),'times raw'!$A:$B,2,FALSE)/1000,"")</f>
        <v>0.17100000000000001</v>
      </c>
      <c r="F7" s="8">
        <f>IFERROR(VLOOKUP(CONCATENATE(F$1,"-",$A7,"-",$B$19),'times raw'!$A:$B,2,FALSE)/1000,"")</f>
        <v>0.34399999999999997</v>
      </c>
      <c r="G7" s="8">
        <f>IFERROR(VLOOKUP(CONCATENATE(G$1,"-",$A7,"-",$B$19),'times raw'!$A:$B,2,FALSE)/1000,"")</f>
        <v>0</v>
      </c>
      <c r="H7" s="8">
        <f>IFERROR(VLOOKUP(CONCATENATE(H$1,"-",$A7,"-",$B$19),'times raw'!$A:$B,2,FALSE)/1000,"")</f>
        <v>0.44</v>
      </c>
      <c r="I7" s="8">
        <f>IFERROR(VLOOKUP(CONCATENATE(I$1,"-",$A7,"-",$B$19),'times raw'!$A:$B,2,FALSE)/1000,"")</f>
        <v>0.128</v>
      </c>
      <c r="J7" s="8">
        <f>IFERROR(VLOOKUP(CONCATENATE(J$1,"-",$A7,"-",$B$19),'times raw'!$A:$B,2,FALSE)/1000,"")</f>
        <v>0.27300000000000002</v>
      </c>
      <c r="K7" s="8">
        <f>IFERROR(VLOOKUP(CONCATENATE(K$1,"-",$A7,"-",$B$19),'times raw'!$A:$B,2,FALSE)/1000,"")</f>
        <v>0.224</v>
      </c>
      <c r="L7" s="8" t="str">
        <f>IFERROR(VLOOKUP(CONCATENATE(L$1,"-",$A7,"-",$B$19),'times raw'!$A:$B,2,FALSE)/1000,"")</f>
        <v/>
      </c>
    </row>
    <row r="8" spans="1:12">
      <c r="A8" t="s">
        <v>16</v>
      </c>
      <c r="B8" s="8" t="str">
        <f>IFERROR(VLOOKUP(CONCATENATE(B$1,"-",$A8,"-",$B$19),'times raw'!$A:$B,2,FALSE)/1000,"")</f>
        <v/>
      </c>
      <c r="C8" s="8" t="str">
        <f>IFERROR(VLOOKUP(CONCATENATE(C$1,"-",$A8,"-",$B$19),'times raw'!$A:$B,2,FALSE)/1000,"")</f>
        <v/>
      </c>
      <c r="D8" s="8" t="str">
        <f>IFERROR(VLOOKUP(CONCATENATE(D$1,"-",$A8,"-",$B$19),'times raw'!$A:$B,2,FALSE)/1000,"")</f>
        <v/>
      </c>
      <c r="E8" s="8">
        <f>IFERROR(VLOOKUP(CONCATENATE(E$1,"-",$A8,"-",$B$19),'times raw'!$A:$B,2,FALSE)/1000,"")</f>
        <v>0.22</v>
      </c>
      <c r="F8" s="8" t="str">
        <f>IFERROR(VLOOKUP(CONCATENATE(F$1,"-",$A8,"-",$B$19),'times raw'!$A:$B,2,FALSE)/1000,"")</f>
        <v/>
      </c>
      <c r="G8" s="8" t="str">
        <f>IFERROR(VLOOKUP(CONCATENATE(G$1,"-",$A8,"-",$B$19),'times raw'!$A:$B,2,FALSE)/1000,"")</f>
        <v/>
      </c>
      <c r="H8" s="8" t="str">
        <f>IFERROR(VLOOKUP(CONCATENATE(H$1,"-",$A8,"-",$B$19),'times raw'!$A:$B,2,FALSE)/1000,"")</f>
        <v/>
      </c>
      <c r="I8" s="8">
        <f>IFERROR(VLOOKUP(CONCATENATE(I$1,"-",$A8,"-",$B$19),'times raw'!$A:$B,2,FALSE)/1000,"")</f>
        <v>0</v>
      </c>
      <c r="J8" s="8" t="str">
        <f>IFERROR(VLOOKUP(CONCATENATE(J$1,"-",$A8,"-",$B$19),'times raw'!$A:$B,2,FALSE)/1000,"")</f>
        <v/>
      </c>
      <c r="K8" s="8" t="str">
        <f>IFERROR(VLOOKUP(CONCATENATE(K$1,"-",$A8,"-",$B$19),'times raw'!$A:$B,2,FALSE)/1000,"")</f>
        <v/>
      </c>
      <c r="L8" s="8" t="str">
        <f>IFERROR(VLOOKUP(CONCATENATE(L$1,"-",$A8,"-",$B$19),'times raw'!$A:$B,2,FALSE)/1000,"")</f>
        <v/>
      </c>
    </row>
    <row r="9" spans="1:12">
      <c r="A9" t="s">
        <v>17</v>
      </c>
      <c r="B9" s="8">
        <f>IFERROR(VLOOKUP(CONCATENATE(B$1,"-",$A9,"-",$B$19),'times raw'!$A:$B,2,FALSE)/1000,"")</f>
        <v>0.82299999999999995</v>
      </c>
      <c r="C9" s="8" t="str">
        <f>IFERROR(VLOOKUP(CONCATENATE(C$1,"-",$A9,"-",$B$19),'times raw'!$A:$B,2,FALSE)/1000,"")</f>
        <v/>
      </c>
      <c r="D9" s="8">
        <f>IFERROR(VLOOKUP(CONCATENATE(D$1,"-",$A9,"-",$B$19),'times raw'!$A:$B,2,FALSE)/1000,"")</f>
        <v>0</v>
      </c>
      <c r="E9" s="8">
        <f>IFERROR(VLOOKUP(CONCATENATE(E$1,"-",$A9,"-",$B$19),'times raw'!$A:$B,2,FALSE)/1000,"")</f>
        <v>1.0169999999999999</v>
      </c>
      <c r="F9" s="8">
        <f>IFERROR(VLOOKUP(CONCATENATE(F$1,"-",$A9,"-",$B$19),'times raw'!$A:$B,2,FALSE)/1000,"")</f>
        <v>0</v>
      </c>
      <c r="G9" s="8">
        <f>IFERROR(VLOOKUP(CONCATENATE(G$1,"-",$A9,"-",$B$19),'times raw'!$A:$B,2,FALSE)/1000,"")</f>
        <v>0</v>
      </c>
      <c r="H9" s="8">
        <f>IFERROR(VLOOKUP(CONCATENATE(H$1,"-",$A9,"-",$B$19),'times raw'!$A:$B,2,FALSE)/1000,"")</f>
        <v>1.5369999999999999</v>
      </c>
      <c r="I9" s="8">
        <f>IFERROR(VLOOKUP(CONCATENATE(I$1,"-",$A9,"-",$B$19),'times raw'!$A:$B,2,FALSE)/1000,"")</f>
        <v>0</v>
      </c>
      <c r="J9" s="8">
        <f>IFERROR(VLOOKUP(CONCATENATE(J$1,"-",$A9,"-",$B$19),'times raw'!$A:$B,2,FALSE)/1000,"")</f>
        <v>1.597</v>
      </c>
      <c r="K9" s="8">
        <f>IFERROR(VLOOKUP(CONCATENATE(K$1,"-",$A9,"-",$B$19),'times raw'!$A:$B,2,FALSE)/1000,"")</f>
        <v>0</v>
      </c>
      <c r="L9" s="8" t="str">
        <f>IFERROR(VLOOKUP(CONCATENATE(L$1,"-",$A9,"-",$B$19),'times raw'!$A:$B,2,FALSE)/1000,"")</f>
        <v/>
      </c>
    </row>
    <row r="10" spans="1:12">
      <c r="A10" t="s">
        <v>22</v>
      </c>
      <c r="B10" s="8" t="str">
        <f>IFERROR(VLOOKUP(CONCATENATE(B$1,"-",$A10,"-",$B$19),'times raw'!$A:$B,2,FALSE)/1000,"")</f>
        <v/>
      </c>
      <c r="C10" s="8">
        <f>IFERROR(VLOOKUP(CONCATENATE(C$1,"-",$A10,"-",$B$19),'times raw'!$A:$B,2,FALSE)/1000,"")</f>
        <v>0.84499999999999997</v>
      </c>
      <c r="D10" s="8" t="str">
        <f>IFERROR(VLOOKUP(CONCATENATE(D$1,"-",$A10,"-",$B$19),'times raw'!$A:$B,2,FALSE)/1000,"")</f>
        <v/>
      </c>
      <c r="E10" s="8">
        <f>IFERROR(VLOOKUP(CONCATENATE(E$1,"-",$A10,"-",$B$19),'times raw'!$A:$B,2,FALSE)/1000,"")</f>
        <v>0.29799999999999999</v>
      </c>
      <c r="F10" s="8">
        <f>IFERROR(VLOOKUP(CONCATENATE(F$1,"-",$A10,"-",$B$19),'times raw'!$A:$B,2,FALSE)/1000,"")</f>
        <v>0</v>
      </c>
      <c r="G10" s="8">
        <f>IFERROR(VLOOKUP(CONCATENATE(G$1,"-",$A10,"-",$B$19),'times raw'!$A:$B,2,FALSE)/1000,"")</f>
        <v>0</v>
      </c>
      <c r="H10" s="8" t="str">
        <f>IFERROR(VLOOKUP(CONCATENATE(H$1,"-",$A10,"-",$B$19),'times raw'!$A:$B,2,FALSE)/1000,"")</f>
        <v/>
      </c>
      <c r="I10" s="8">
        <f>IFERROR(VLOOKUP(CONCATENATE(I$1,"-",$A10,"-",$B$19),'times raw'!$A:$B,2,FALSE)/1000,"")</f>
        <v>0</v>
      </c>
      <c r="J10" s="8">
        <f>IFERROR(VLOOKUP(CONCATENATE(J$1,"-",$A10,"-",$B$19),'times raw'!$A:$B,2,FALSE)/1000,"")</f>
        <v>0</v>
      </c>
      <c r="K10" s="8">
        <f>IFERROR(VLOOKUP(CONCATENATE(K$1,"-",$A10,"-",$B$19),'times raw'!$A:$B,2,FALSE)/1000,"")</f>
        <v>0</v>
      </c>
      <c r="L10" s="8" t="str">
        <f>IFERROR(VLOOKUP(CONCATENATE(L$1,"-",$A10,"-",$B$19),'times raw'!$A:$B,2,FALSE)/1000,"")</f>
        <v/>
      </c>
    </row>
    <row r="11" spans="1:12">
      <c r="A11" t="s">
        <v>18</v>
      </c>
      <c r="B11" s="8" t="str">
        <f>IFERROR(VLOOKUP(CONCATENATE(B$1,"-",$A11,"-",$B$19),'times raw'!$A:$B,2,FALSE)/1000,"")</f>
        <v/>
      </c>
      <c r="C11" s="8" t="str">
        <f>IFERROR(VLOOKUP(CONCATENATE(C$1,"-",$A11,"-",$B$19),'times raw'!$A:$B,2,FALSE)/1000,"")</f>
        <v/>
      </c>
      <c r="D11" s="8" t="str">
        <f>IFERROR(VLOOKUP(CONCATENATE(D$1,"-",$A11,"-",$B$19),'times raw'!$A:$B,2,FALSE)/1000,"")</f>
        <v/>
      </c>
      <c r="E11" s="8" t="str">
        <f>IFERROR(VLOOKUP(CONCATENATE(E$1,"-",$A11,"-",$B$19),'times raw'!$A:$B,2,FALSE)/1000,"")</f>
        <v/>
      </c>
      <c r="F11" s="8" t="str">
        <f>IFERROR(VLOOKUP(CONCATENATE(F$1,"-",$A11,"-",$B$19),'times raw'!$A:$B,2,FALSE)/1000,"")</f>
        <v/>
      </c>
      <c r="G11" s="8" t="str">
        <f>IFERROR(VLOOKUP(CONCATENATE(G$1,"-",$A11,"-",$B$19),'times raw'!$A:$B,2,FALSE)/1000,"")</f>
        <v/>
      </c>
      <c r="H11" s="8" t="str">
        <f>IFERROR(VLOOKUP(CONCATENATE(H$1,"-",$A11,"-",$B$19),'times raw'!$A:$B,2,FALSE)/1000,"")</f>
        <v/>
      </c>
      <c r="I11" s="8" t="str">
        <f>IFERROR(VLOOKUP(CONCATENATE(I$1,"-",$A11,"-",$B$19),'times raw'!$A:$B,2,FALSE)/1000,"")</f>
        <v/>
      </c>
      <c r="J11" s="8" t="str">
        <f>IFERROR(VLOOKUP(CONCATENATE(J$1,"-",$A11,"-",$B$19),'times raw'!$A:$B,2,FALSE)/1000,"")</f>
        <v/>
      </c>
      <c r="K11" s="8" t="str">
        <f>IFERROR(VLOOKUP(CONCATENATE(K$1,"-",$A11,"-",$B$19),'times raw'!$A:$B,2,FALSE)/1000,"")</f>
        <v/>
      </c>
      <c r="L11" s="8">
        <f>IFERROR(VLOOKUP(CONCATENATE(L$1,"-",$A11,"-",$B$19),'times raw'!$A:$B,2,FALSE)/1000,"")</f>
        <v>6.9000000000000006E-2</v>
      </c>
    </row>
    <row r="12" spans="1:12">
      <c r="A12" t="s">
        <v>19</v>
      </c>
      <c r="B12" s="8" t="str">
        <f>IFERROR(VLOOKUP(CONCATENATE(B$1,"-",$A12,"-",$B$19),'times raw'!$A:$B,2,FALSE)/1000,"")</f>
        <v/>
      </c>
      <c r="C12" s="8" t="str">
        <f>IFERROR(VLOOKUP(CONCATENATE(C$1,"-",$A12,"-",$B$19),'times raw'!$A:$B,2,FALSE)/1000,"")</f>
        <v/>
      </c>
      <c r="D12" s="8" t="str">
        <f>IFERROR(VLOOKUP(CONCATENATE(D$1,"-",$A12,"-",$B$19),'times raw'!$A:$B,2,FALSE)/1000,"")</f>
        <v/>
      </c>
      <c r="E12" s="8" t="str">
        <f>IFERROR(VLOOKUP(CONCATENATE(E$1,"-",$A12,"-",$B$19),'times raw'!$A:$B,2,FALSE)/1000,"")</f>
        <v/>
      </c>
      <c r="F12" s="8" t="str">
        <f>IFERROR(VLOOKUP(CONCATENATE(F$1,"-",$A12,"-",$B$19),'times raw'!$A:$B,2,FALSE)/1000,"")</f>
        <v/>
      </c>
      <c r="G12" s="8" t="str">
        <f>IFERROR(VLOOKUP(CONCATENATE(G$1,"-",$A12,"-",$B$19),'times raw'!$A:$B,2,FALSE)/1000,"")</f>
        <v/>
      </c>
      <c r="H12" s="8" t="str">
        <f>IFERROR(VLOOKUP(CONCATENATE(H$1,"-",$A12,"-",$B$19),'times raw'!$A:$B,2,FALSE)/1000,"")</f>
        <v/>
      </c>
      <c r="I12" s="8" t="str">
        <f>IFERROR(VLOOKUP(CONCATENATE(I$1,"-",$A12,"-",$B$19),'times raw'!$A:$B,2,FALSE)/1000,"")</f>
        <v/>
      </c>
      <c r="J12" s="8" t="str">
        <f>IFERROR(VLOOKUP(CONCATENATE(J$1,"-",$A12,"-",$B$19),'times raw'!$A:$B,2,FALSE)/1000,"")</f>
        <v/>
      </c>
      <c r="K12" s="8" t="str">
        <f>IFERROR(VLOOKUP(CONCATENATE(K$1,"-",$A12,"-",$B$19),'times raw'!$A:$B,2,FALSE)/1000,"")</f>
        <v/>
      </c>
      <c r="L12" s="8">
        <f>IFERROR(VLOOKUP(CONCATENATE(L$1,"-",$A12,"-",$B$19),'times raw'!$A:$B,2,FALSE)/1000,"")</f>
        <v>0.155</v>
      </c>
    </row>
    <row r="13" spans="1:12">
      <c r="A13" t="s">
        <v>20</v>
      </c>
      <c r="B13" s="8" t="str">
        <f>IFERROR(VLOOKUP(CONCATENATE(B$1,"-",$A13,"-",$B$19),'times raw'!$A:$B,2,FALSE)/1000,"")</f>
        <v/>
      </c>
      <c r="C13" s="8" t="str">
        <f>IFERROR(VLOOKUP(CONCATENATE(C$1,"-",$A13,"-",$B$19),'times raw'!$A:$B,2,FALSE)/1000,"")</f>
        <v/>
      </c>
      <c r="D13" s="8" t="str">
        <f>IFERROR(VLOOKUP(CONCATENATE(D$1,"-",$A13,"-",$B$19),'times raw'!$A:$B,2,FALSE)/1000,"")</f>
        <v/>
      </c>
      <c r="E13" s="8" t="str">
        <f>IFERROR(VLOOKUP(CONCATENATE(E$1,"-",$A13,"-",$B$19),'times raw'!$A:$B,2,FALSE)/1000,"")</f>
        <v/>
      </c>
      <c r="F13" s="8" t="str">
        <f>IFERROR(VLOOKUP(CONCATENATE(F$1,"-",$A13,"-",$B$19),'times raw'!$A:$B,2,FALSE)/1000,"")</f>
        <v/>
      </c>
      <c r="G13" s="8" t="str">
        <f>IFERROR(VLOOKUP(CONCATENATE(G$1,"-",$A13,"-",$B$19),'times raw'!$A:$B,2,FALSE)/1000,"")</f>
        <v/>
      </c>
      <c r="H13" s="8" t="str">
        <f>IFERROR(VLOOKUP(CONCATENATE(H$1,"-",$A13,"-",$B$19),'times raw'!$A:$B,2,FALSE)/1000,"")</f>
        <v/>
      </c>
      <c r="I13" s="8" t="str">
        <f>IFERROR(VLOOKUP(CONCATENATE(I$1,"-",$A13,"-",$B$19),'times raw'!$A:$B,2,FALSE)/1000,"")</f>
        <v/>
      </c>
      <c r="J13" s="8" t="str">
        <f>IFERROR(VLOOKUP(CONCATENATE(J$1,"-",$A13,"-",$B$19),'times raw'!$A:$B,2,FALSE)/1000,"")</f>
        <v/>
      </c>
      <c r="K13" s="8" t="str">
        <f>IFERROR(VLOOKUP(CONCATENATE(K$1,"-",$A13,"-",$B$19),'times raw'!$A:$B,2,FALSE)/1000,"")</f>
        <v/>
      </c>
      <c r="L13" s="8">
        <f>IFERROR(VLOOKUP(CONCATENATE(L$1,"-",$A13,"-",$B$19),'times raw'!$A:$B,2,FALSE)/1000,"")</f>
        <v>8.7999999999999995E-2</v>
      </c>
    </row>
    <row r="14" spans="1:12">
      <c r="A14" t="s">
        <v>21</v>
      </c>
      <c r="B14" s="8" t="str">
        <f>IFERROR(VLOOKUP(CONCATENATE(B$1,"-",$A14,"-",$B$19),'times raw'!$A:$B,2,FALSE)/1000,"")</f>
        <v/>
      </c>
      <c r="C14" s="8" t="str">
        <f>IFERROR(VLOOKUP(CONCATENATE(C$1,"-",$A14,"-",$B$19),'times raw'!$A:$B,2,FALSE)/1000,"")</f>
        <v/>
      </c>
      <c r="D14" s="8" t="str">
        <f>IFERROR(VLOOKUP(CONCATENATE(D$1,"-",$A14,"-",$B$19),'times raw'!$A:$B,2,FALSE)/1000,"")</f>
        <v/>
      </c>
      <c r="E14" s="8" t="str">
        <f>IFERROR(VLOOKUP(CONCATENATE(E$1,"-",$A14,"-",$B$19),'times raw'!$A:$B,2,FALSE)/1000,"")</f>
        <v/>
      </c>
      <c r="F14" s="8" t="str">
        <f>IFERROR(VLOOKUP(CONCATENATE(F$1,"-",$A14,"-",$B$19),'times raw'!$A:$B,2,FALSE)/1000,"")</f>
        <v/>
      </c>
      <c r="G14" s="8" t="str">
        <f>IFERROR(VLOOKUP(CONCATENATE(G$1,"-",$A14,"-",$B$19),'times raw'!$A:$B,2,FALSE)/1000,"")</f>
        <v/>
      </c>
      <c r="H14" s="8" t="str">
        <f>IFERROR(VLOOKUP(CONCATENATE(H$1,"-",$A14,"-",$B$19),'times raw'!$A:$B,2,FALSE)/1000,"")</f>
        <v/>
      </c>
      <c r="I14" s="8" t="str">
        <f>IFERROR(VLOOKUP(CONCATENATE(I$1,"-",$A14,"-",$B$19),'times raw'!$A:$B,2,FALSE)/1000,"")</f>
        <v/>
      </c>
      <c r="J14" s="8" t="str">
        <f>IFERROR(VLOOKUP(CONCATENATE(J$1,"-",$A14,"-",$B$19),'times raw'!$A:$B,2,FALSE)/1000,"")</f>
        <v/>
      </c>
      <c r="K14" s="8" t="str">
        <f>IFERROR(VLOOKUP(CONCATENATE(K$1,"-",$A14,"-",$B$19),'times raw'!$A:$B,2,FALSE)/1000,"")</f>
        <v/>
      </c>
      <c r="L14" s="8">
        <f>IFERROR(VLOOKUP(CONCATENATE(L$1,"-",$A14,"-",$B$19),'times raw'!$A:$B,2,FALSE)/1000,"")</f>
        <v>9.5000000000000001E-2</v>
      </c>
    </row>
    <row r="16" spans="1:12">
      <c r="A16" t="s">
        <v>32</v>
      </c>
      <c r="B16">
        <f>COUNT(B2:L14)</f>
        <v>58</v>
      </c>
    </row>
    <row r="17" spans="1:2">
      <c r="A17" t="s">
        <v>33</v>
      </c>
      <c r="B17">
        <f>SUM(B2:L14)</f>
        <v>19.545999999999996</v>
      </c>
    </row>
    <row r="19" spans="1:2">
      <c r="A19" t="s">
        <v>648</v>
      </c>
      <c r="B19" t="s">
        <v>41</v>
      </c>
    </row>
    <row r="21" spans="1:2">
      <c r="A21" t="s">
        <v>644</v>
      </c>
      <c r="B21" s="9">
        <f>MAX(B2:L14)</f>
        <v>2.0710000000000002</v>
      </c>
    </row>
    <row r="22" spans="1:2">
      <c r="A22" t="s">
        <v>645</v>
      </c>
      <c r="B22" s="9">
        <f>MIN(B2:L14)</f>
        <v>0</v>
      </c>
    </row>
    <row r="23" spans="1:2">
      <c r="A23" t="s">
        <v>646</v>
      </c>
      <c r="B23" s="9">
        <f>AVERAGE(B2:L14)</f>
        <v>0.33699999999999991</v>
      </c>
    </row>
    <row r="24" spans="1:2">
      <c r="A24" t="s">
        <v>647</v>
      </c>
      <c r="B24" s="9">
        <f>STDEV(B2:L14)</f>
        <v>0.42390267006025167</v>
      </c>
    </row>
  </sheetData>
  <conditionalFormatting sqref="B2:L14">
    <cfRule type="colorScale" priority="1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>
  <dimension ref="A1:B600"/>
  <sheetViews>
    <sheetView workbookViewId="0">
      <selection activeCell="A19" sqref="A19"/>
    </sheetView>
  </sheetViews>
  <sheetFormatPr defaultRowHeight="15"/>
  <cols>
    <col min="1" max="1" width="53.42578125" bestFit="1" customWidth="1"/>
    <col min="2" max="2" width="22.7109375" bestFit="1" customWidth="1"/>
  </cols>
  <sheetData>
    <row r="1" spans="1:2">
      <c r="A1" t="s">
        <v>44</v>
      </c>
      <c r="B1">
        <v>119274</v>
      </c>
    </row>
    <row r="2" spans="1:2">
      <c r="A2" t="s">
        <v>45</v>
      </c>
      <c r="B2">
        <v>285</v>
      </c>
    </row>
    <row r="3" spans="1:2">
      <c r="A3" t="s">
        <v>46</v>
      </c>
      <c r="B3">
        <v>8</v>
      </c>
    </row>
    <row r="4" spans="1:2">
      <c r="A4" t="s">
        <v>47</v>
      </c>
      <c r="B4">
        <v>0</v>
      </c>
    </row>
    <row r="5" spans="1:2">
      <c r="A5" t="s">
        <v>48</v>
      </c>
      <c r="B5">
        <v>0</v>
      </c>
    </row>
    <row r="6" spans="1:2">
      <c r="A6" t="s">
        <v>49</v>
      </c>
      <c r="B6">
        <v>0</v>
      </c>
    </row>
    <row r="7" spans="1:2">
      <c r="A7" t="s">
        <v>50</v>
      </c>
      <c r="B7">
        <v>0</v>
      </c>
    </row>
    <row r="8" spans="1:2">
      <c r="A8" t="s">
        <v>51</v>
      </c>
      <c r="B8">
        <v>252133</v>
      </c>
    </row>
    <row r="9" spans="1:2">
      <c r="A9" t="s">
        <v>52</v>
      </c>
      <c r="B9">
        <v>117463</v>
      </c>
    </row>
    <row r="10" spans="1:2">
      <c r="A10" t="s">
        <v>53</v>
      </c>
      <c r="B10">
        <v>157</v>
      </c>
    </row>
    <row r="11" spans="1:2">
      <c r="A11" t="s">
        <v>54</v>
      </c>
      <c r="B11">
        <v>2</v>
      </c>
    </row>
    <row r="12" spans="1:2">
      <c r="A12" t="s">
        <v>55</v>
      </c>
      <c r="B12">
        <v>0</v>
      </c>
    </row>
    <row r="13" spans="1:2">
      <c r="A13" t="s">
        <v>56</v>
      </c>
      <c r="B13">
        <v>0</v>
      </c>
    </row>
    <row r="14" spans="1:2">
      <c r="A14" t="s">
        <v>57</v>
      </c>
      <c r="B14">
        <v>0</v>
      </c>
    </row>
    <row r="15" spans="1:2">
      <c r="A15" t="s">
        <v>58</v>
      </c>
      <c r="B15">
        <v>0</v>
      </c>
    </row>
    <row r="16" spans="1:2">
      <c r="A16" t="s">
        <v>59</v>
      </c>
      <c r="B16">
        <v>255340</v>
      </c>
    </row>
    <row r="17" spans="1:2">
      <c r="A17" t="s">
        <v>60</v>
      </c>
      <c r="B17">
        <v>110887</v>
      </c>
    </row>
    <row r="18" spans="1:2">
      <c r="A18" t="s">
        <v>61</v>
      </c>
      <c r="B18">
        <v>225</v>
      </c>
    </row>
    <row r="19" spans="1:2">
      <c r="A19" t="s">
        <v>62</v>
      </c>
      <c r="B19">
        <v>13</v>
      </c>
    </row>
    <row r="20" spans="1:2">
      <c r="A20" t="s">
        <v>63</v>
      </c>
      <c r="B20">
        <v>10</v>
      </c>
    </row>
    <row r="21" spans="1:2">
      <c r="A21" t="s">
        <v>64</v>
      </c>
      <c r="B21">
        <v>596</v>
      </c>
    </row>
    <row r="22" spans="1:2">
      <c r="A22" t="s">
        <v>65</v>
      </c>
      <c r="B22">
        <v>240</v>
      </c>
    </row>
    <row r="23" spans="1:2">
      <c r="A23" t="s">
        <v>66</v>
      </c>
      <c r="B23">
        <v>2395</v>
      </c>
    </row>
    <row r="24" spans="1:2">
      <c r="A24" t="s">
        <v>67</v>
      </c>
      <c r="B24">
        <v>222417</v>
      </c>
    </row>
    <row r="25" spans="1:2">
      <c r="A25" t="s">
        <v>68</v>
      </c>
      <c r="B25">
        <v>114320</v>
      </c>
    </row>
    <row r="26" spans="1:2">
      <c r="A26" t="s">
        <v>69</v>
      </c>
      <c r="B26">
        <v>342</v>
      </c>
    </row>
    <row r="27" spans="1:2">
      <c r="A27" t="s">
        <v>70</v>
      </c>
      <c r="B27">
        <v>63</v>
      </c>
    </row>
    <row r="28" spans="1:2">
      <c r="A28" t="s">
        <v>71</v>
      </c>
      <c r="B28">
        <v>4</v>
      </c>
    </row>
    <row r="29" spans="1:2">
      <c r="A29" t="s">
        <v>72</v>
      </c>
      <c r="B29">
        <v>1879</v>
      </c>
    </row>
    <row r="30" spans="1:2">
      <c r="A30" t="s">
        <v>73</v>
      </c>
      <c r="B30">
        <v>823</v>
      </c>
    </row>
    <row r="31" spans="1:2">
      <c r="A31" t="s">
        <v>74</v>
      </c>
      <c r="B31">
        <v>3291</v>
      </c>
    </row>
    <row r="32" spans="1:2">
      <c r="A32" t="s">
        <v>75</v>
      </c>
      <c r="B32">
        <v>269598</v>
      </c>
    </row>
    <row r="33" spans="1:2">
      <c r="A33" t="s">
        <v>76</v>
      </c>
      <c r="B33">
        <v>97176</v>
      </c>
    </row>
    <row r="34" spans="1:2">
      <c r="A34" t="s">
        <v>77</v>
      </c>
      <c r="B34">
        <v>437929</v>
      </c>
    </row>
    <row r="35" spans="1:2">
      <c r="A35" t="s">
        <v>78</v>
      </c>
      <c r="B35">
        <v>17958</v>
      </c>
    </row>
    <row r="36" spans="1:2">
      <c r="A36" t="s">
        <v>79</v>
      </c>
      <c r="B36">
        <v>240</v>
      </c>
    </row>
    <row r="37" spans="1:2">
      <c r="A37" t="s">
        <v>80</v>
      </c>
      <c r="B37">
        <v>16542</v>
      </c>
    </row>
    <row r="38" spans="1:2">
      <c r="A38" t="s">
        <v>81</v>
      </c>
      <c r="B38">
        <v>2071</v>
      </c>
    </row>
    <row r="39" spans="1:2">
      <c r="A39" t="s">
        <v>82</v>
      </c>
      <c r="B39">
        <v>496934</v>
      </c>
    </row>
    <row r="40" spans="1:2">
      <c r="A40" t="s">
        <v>83</v>
      </c>
      <c r="B40">
        <v>1251396</v>
      </c>
    </row>
    <row r="41" spans="1:2">
      <c r="A41" t="s">
        <v>84</v>
      </c>
      <c r="B41">
        <v>106377</v>
      </c>
    </row>
    <row r="42" spans="1:2">
      <c r="A42" t="s">
        <v>85</v>
      </c>
      <c r="B42">
        <v>299278</v>
      </c>
    </row>
    <row r="43" spans="1:2">
      <c r="A43" t="s">
        <v>86</v>
      </c>
      <c r="B43">
        <v>1641</v>
      </c>
    </row>
    <row r="44" spans="1:2">
      <c r="A44" t="s">
        <v>87</v>
      </c>
      <c r="B44">
        <v>81</v>
      </c>
    </row>
    <row r="45" spans="1:2">
      <c r="A45" t="s">
        <v>88</v>
      </c>
      <c r="B45">
        <v>8337</v>
      </c>
    </row>
    <row r="46" spans="1:2">
      <c r="A46" t="s">
        <v>89</v>
      </c>
      <c r="B46">
        <v>1517</v>
      </c>
    </row>
    <row r="47" spans="1:2">
      <c r="A47" t="s">
        <v>90</v>
      </c>
      <c r="B47">
        <v>122889</v>
      </c>
    </row>
    <row r="48" spans="1:2">
      <c r="A48" t="s">
        <v>91</v>
      </c>
      <c r="B48">
        <v>690852</v>
      </c>
    </row>
    <row r="49" spans="1:2">
      <c r="A49" t="s">
        <v>92</v>
      </c>
      <c r="B49">
        <v>95750</v>
      </c>
    </row>
    <row r="50" spans="1:2">
      <c r="A50" t="s">
        <v>93</v>
      </c>
      <c r="B50">
        <v>316828</v>
      </c>
    </row>
    <row r="51" spans="1:2">
      <c r="A51" t="s">
        <v>94</v>
      </c>
      <c r="B51">
        <v>1526</v>
      </c>
    </row>
    <row r="52" spans="1:2">
      <c r="A52" t="s">
        <v>95</v>
      </c>
      <c r="B52">
        <v>70</v>
      </c>
    </row>
    <row r="53" spans="1:2">
      <c r="A53" t="s">
        <v>96</v>
      </c>
      <c r="B53">
        <v>9887</v>
      </c>
    </row>
    <row r="54" spans="1:2">
      <c r="A54" t="s">
        <v>97</v>
      </c>
      <c r="B54">
        <v>1781</v>
      </c>
    </row>
    <row r="55" spans="1:2">
      <c r="A55" t="s">
        <v>98</v>
      </c>
      <c r="B55">
        <v>124703</v>
      </c>
    </row>
    <row r="56" spans="1:2">
      <c r="A56" t="s">
        <v>99</v>
      </c>
      <c r="B56">
        <v>690713</v>
      </c>
    </row>
    <row r="57" spans="1:2">
      <c r="A57" t="s">
        <v>100</v>
      </c>
      <c r="B57">
        <v>94489</v>
      </c>
    </row>
    <row r="58" spans="1:2">
      <c r="A58" t="s">
        <v>101</v>
      </c>
      <c r="B58">
        <v>221</v>
      </c>
    </row>
    <row r="59" spans="1:2">
      <c r="A59" t="s">
        <v>102</v>
      </c>
      <c r="B59">
        <v>1</v>
      </c>
    </row>
    <row r="60" spans="1:2">
      <c r="A60" t="s">
        <v>103</v>
      </c>
      <c r="B60">
        <v>0</v>
      </c>
    </row>
    <row r="61" spans="1:2">
      <c r="A61" t="s">
        <v>104</v>
      </c>
      <c r="B61">
        <v>0</v>
      </c>
    </row>
    <row r="62" spans="1:2">
      <c r="A62" t="s">
        <v>105</v>
      </c>
      <c r="B62">
        <v>0</v>
      </c>
    </row>
    <row r="63" spans="1:2">
      <c r="A63" t="s">
        <v>106</v>
      </c>
      <c r="B63">
        <v>0</v>
      </c>
    </row>
    <row r="64" spans="1:2">
      <c r="A64" t="s">
        <v>107</v>
      </c>
      <c r="B64">
        <v>218696</v>
      </c>
    </row>
    <row r="65" spans="1:2">
      <c r="A65" t="s">
        <v>108</v>
      </c>
      <c r="B65">
        <v>96436</v>
      </c>
    </row>
    <row r="66" spans="1:2">
      <c r="A66" t="s">
        <v>109</v>
      </c>
      <c r="B66">
        <v>81120</v>
      </c>
    </row>
    <row r="67" spans="1:2">
      <c r="A67" t="s">
        <v>110</v>
      </c>
      <c r="B67">
        <v>4866</v>
      </c>
    </row>
    <row r="68" spans="1:2">
      <c r="A68" t="s">
        <v>111</v>
      </c>
      <c r="B68">
        <v>154</v>
      </c>
    </row>
    <row r="69" spans="1:2">
      <c r="A69" t="s">
        <v>112</v>
      </c>
      <c r="B69">
        <v>5741</v>
      </c>
    </row>
    <row r="70" spans="1:2">
      <c r="A70" t="s">
        <v>113</v>
      </c>
      <c r="B70">
        <v>612</v>
      </c>
    </row>
    <row r="71" spans="1:2">
      <c r="A71" t="s">
        <v>114</v>
      </c>
      <c r="B71">
        <v>94287</v>
      </c>
    </row>
    <row r="72" spans="1:2">
      <c r="A72" t="s">
        <v>115</v>
      </c>
      <c r="B72">
        <v>436915</v>
      </c>
    </row>
    <row r="73" spans="1:2">
      <c r="A73" t="s">
        <v>116</v>
      </c>
      <c r="B73">
        <v>96508</v>
      </c>
    </row>
    <row r="74" spans="1:2">
      <c r="A74" t="s">
        <v>117</v>
      </c>
      <c r="B74">
        <v>28050</v>
      </c>
    </row>
    <row r="75" spans="1:2">
      <c r="A75" t="s">
        <v>118</v>
      </c>
      <c r="B75">
        <v>425</v>
      </c>
    </row>
    <row r="76" spans="1:2">
      <c r="A76" t="s">
        <v>119</v>
      </c>
      <c r="B76">
        <v>12</v>
      </c>
    </row>
    <row r="77" spans="1:2">
      <c r="A77" t="s">
        <v>120</v>
      </c>
      <c r="B77">
        <v>3163</v>
      </c>
    </row>
    <row r="78" spans="1:2">
      <c r="A78" t="s">
        <v>121</v>
      </c>
      <c r="B78">
        <v>845</v>
      </c>
    </row>
    <row r="79" spans="1:2">
      <c r="A79" t="s">
        <v>122</v>
      </c>
      <c r="B79">
        <v>10140</v>
      </c>
    </row>
    <row r="80" spans="1:2">
      <c r="A80" t="s">
        <v>123</v>
      </c>
      <c r="B80">
        <v>264972</v>
      </c>
    </row>
    <row r="81" spans="1:2">
      <c r="A81" t="s">
        <v>124</v>
      </c>
      <c r="B81">
        <v>244212</v>
      </c>
    </row>
    <row r="82" spans="1:2">
      <c r="A82" t="s">
        <v>125</v>
      </c>
      <c r="B82">
        <v>60767</v>
      </c>
    </row>
    <row r="83" spans="1:2">
      <c r="A83" t="s">
        <v>126</v>
      </c>
      <c r="B83">
        <v>535</v>
      </c>
    </row>
    <row r="84" spans="1:2">
      <c r="A84" t="s">
        <v>127</v>
      </c>
      <c r="B84">
        <v>72</v>
      </c>
    </row>
    <row r="85" spans="1:2">
      <c r="A85" t="s">
        <v>128</v>
      </c>
      <c r="B85">
        <v>3818</v>
      </c>
    </row>
    <row r="86" spans="1:2">
      <c r="A86" t="s">
        <v>129</v>
      </c>
      <c r="B86">
        <v>772</v>
      </c>
    </row>
    <row r="87" spans="1:2">
      <c r="A87" t="s">
        <v>130</v>
      </c>
      <c r="B87">
        <v>55609</v>
      </c>
    </row>
    <row r="88" spans="1:2">
      <c r="A88" t="s">
        <v>131</v>
      </c>
      <c r="B88">
        <v>553991</v>
      </c>
    </row>
    <row r="89" spans="1:2">
      <c r="A89" t="s">
        <v>132</v>
      </c>
      <c r="B89">
        <v>243932</v>
      </c>
    </row>
    <row r="90" spans="1:2">
      <c r="A90" t="s">
        <v>133</v>
      </c>
      <c r="B90">
        <v>48145</v>
      </c>
    </row>
    <row r="91" spans="1:2">
      <c r="A91" t="s">
        <v>134</v>
      </c>
      <c r="B91">
        <v>113</v>
      </c>
    </row>
    <row r="92" spans="1:2">
      <c r="A92" t="s">
        <v>135</v>
      </c>
      <c r="B92">
        <v>5</v>
      </c>
    </row>
    <row r="93" spans="1:2">
      <c r="A93" t="s">
        <v>136</v>
      </c>
      <c r="B93">
        <v>6615</v>
      </c>
    </row>
    <row r="94" spans="1:2">
      <c r="A94" t="s">
        <v>137</v>
      </c>
      <c r="B94">
        <v>3482</v>
      </c>
    </row>
    <row r="95" spans="1:2">
      <c r="A95" t="s">
        <v>138</v>
      </c>
      <c r="B95">
        <v>17412</v>
      </c>
    </row>
    <row r="96" spans="1:2">
      <c r="A96" t="s">
        <v>139</v>
      </c>
      <c r="B96">
        <v>522590</v>
      </c>
    </row>
    <row r="97" spans="1:2">
      <c r="A97" t="s">
        <v>140</v>
      </c>
      <c r="B97">
        <v>237759</v>
      </c>
    </row>
    <row r="98" spans="1:2">
      <c r="A98" t="s">
        <v>141</v>
      </c>
      <c r="B98">
        <v>36838</v>
      </c>
    </row>
    <row r="99" spans="1:2">
      <c r="A99" t="s">
        <v>142</v>
      </c>
      <c r="B99">
        <v>63</v>
      </c>
    </row>
    <row r="100" spans="1:2">
      <c r="A100" t="s">
        <v>143</v>
      </c>
      <c r="B100">
        <v>0</v>
      </c>
    </row>
    <row r="101" spans="1:2">
      <c r="A101" t="s">
        <v>144</v>
      </c>
      <c r="B101">
        <v>0</v>
      </c>
    </row>
    <row r="102" spans="1:2">
      <c r="A102" t="s">
        <v>145</v>
      </c>
      <c r="B102">
        <v>0</v>
      </c>
    </row>
    <row r="103" spans="1:2">
      <c r="A103" t="s">
        <v>146</v>
      </c>
      <c r="B103">
        <v>0</v>
      </c>
    </row>
    <row r="104" spans="1:2">
      <c r="A104" t="s">
        <v>147</v>
      </c>
      <c r="B104">
        <v>488937</v>
      </c>
    </row>
    <row r="105" spans="1:2">
      <c r="A105" t="s">
        <v>148</v>
      </c>
      <c r="B105">
        <v>246397</v>
      </c>
    </row>
    <row r="106" spans="1:2">
      <c r="A106" t="s">
        <v>149</v>
      </c>
      <c r="B106">
        <v>6533</v>
      </c>
    </row>
    <row r="107" spans="1:2">
      <c r="A107" t="s">
        <v>150</v>
      </c>
      <c r="B107">
        <v>240</v>
      </c>
    </row>
    <row r="108" spans="1:2">
      <c r="A108" t="s">
        <v>151</v>
      </c>
      <c r="B108">
        <v>34</v>
      </c>
    </row>
    <row r="109" spans="1:2">
      <c r="A109" t="s">
        <v>152</v>
      </c>
      <c r="B109">
        <v>2621</v>
      </c>
    </row>
    <row r="110" spans="1:2">
      <c r="A110" t="s">
        <v>153</v>
      </c>
      <c r="B110">
        <v>500</v>
      </c>
    </row>
    <row r="111" spans="1:2">
      <c r="A111" t="s">
        <v>154</v>
      </c>
      <c r="B111">
        <v>16987</v>
      </c>
    </row>
    <row r="112" spans="1:2">
      <c r="A112" t="s">
        <v>155</v>
      </c>
      <c r="B112">
        <v>466276</v>
      </c>
    </row>
    <row r="113" spans="1:2">
      <c r="A113" t="s">
        <v>156</v>
      </c>
      <c r="B113">
        <v>245713</v>
      </c>
    </row>
    <row r="114" spans="1:2">
      <c r="A114" t="s">
        <v>157</v>
      </c>
      <c r="B114">
        <v>299</v>
      </c>
    </row>
    <row r="115" spans="1:2">
      <c r="A115" t="s">
        <v>158</v>
      </c>
      <c r="B115">
        <v>1</v>
      </c>
    </row>
    <row r="116" spans="1:2">
      <c r="A116" t="s">
        <v>159</v>
      </c>
      <c r="B116">
        <v>0</v>
      </c>
    </row>
    <row r="117" spans="1:2">
      <c r="A117" t="s">
        <v>160</v>
      </c>
      <c r="B117">
        <v>0</v>
      </c>
    </row>
    <row r="118" spans="1:2">
      <c r="A118" t="s">
        <v>161</v>
      </c>
      <c r="B118">
        <v>0</v>
      </c>
    </row>
    <row r="119" spans="1:2">
      <c r="A119" t="s">
        <v>162</v>
      </c>
      <c r="B119">
        <v>0</v>
      </c>
    </row>
    <row r="120" spans="1:2">
      <c r="A120" t="s">
        <v>163</v>
      </c>
      <c r="B120">
        <v>473228</v>
      </c>
    </row>
    <row r="121" spans="1:2">
      <c r="A121" t="s">
        <v>164</v>
      </c>
      <c r="B121">
        <v>79528</v>
      </c>
    </row>
    <row r="122" spans="1:2">
      <c r="A122" t="s">
        <v>165</v>
      </c>
      <c r="B122">
        <v>2602</v>
      </c>
    </row>
    <row r="123" spans="1:2">
      <c r="A123" t="s">
        <v>166</v>
      </c>
      <c r="B123">
        <v>27</v>
      </c>
    </row>
    <row r="124" spans="1:2">
      <c r="A124" t="s">
        <v>167</v>
      </c>
      <c r="B124">
        <v>1</v>
      </c>
    </row>
    <row r="125" spans="1:2">
      <c r="A125" t="s">
        <v>168</v>
      </c>
      <c r="B125">
        <v>466</v>
      </c>
    </row>
    <row r="126" spans="1:2">
      <c r="A126" t="s">
        <v>169</v>
      </c>
      <c r="B126">
        <v>466</v>
      </c>
    </row>
    <row r="127" spans="1:2">
      <c r="A127" t="s">
        <v>170</v>
      </c>
      <c r="B127">
        <v>466</v>
      </c>
    </row>
    <row r="128" spans="1:2">
      <c r="A128" t="s">
        <v>171</v>
      </c>
      <c r="B128">
        <v>203155</v>
      </c>
    </row>
    <row r="129" spans="1:2">
      <c r="A129" t="s">
        <v>172</v>
      </c>
      <c r="B129">
        <v>75063</v>
      </c>
    </row>
    <row r="130" spans="1:2">
      <c r="A130" t="s">
        <v>173</v>
      </c>
      <c r="B130">
        <v>7914</v>
      </c>
    </row>
    <row r="131" spans="1:2">
      <c r="A131" t="s">
        <v>174</v>
      </c>
      <c r="B131">
        <v>35</v>
      </c>
    </row>
    <row r="132" spans="1:2">
      <c r="A132" t="s">
        <v>175</v>
      </c>
      <c r="B132">
        <v>5</v>
      </c>
    </row>
    <row r="133" spans="1:2">
      <c r="A133" t="s">
        <v>176</v>
      </c>
      <c r="B133">
        <v>922</v>
      </c>
    </row>
    <row r="134" spans="1:2">
      <c r="A134" t="s">
        <v>177</v>
      </c>
      <c r="B134">
        <v>609</v>
      </c>
    </row>
    <row r="135" spans="1:2">
      <c r="A135" t="s">
        <v>178</v>
      </c>
      <c r="B135">
        <v>3045</v>
      </c>
    </row>
    <row r="136" spans="1:2">
      <c r="A136" t="s">
        <v>179</v>
      </c>
      <c r="B136">
        <v>205120</v>
      </c>
    </row>
    <row r="137" spans="1:2">
      <c r="A137" t="s">
        <v>180</v>
      </c>
      <c r="B137">
        <v>76651</v>
      </c>
    </row>
    <row r="138" spans="1:2">
      <c r="A138" t="s">
        <v>181</v>
      </c>
      <c r="B138">
        <v>13268</v>
      </c>
    </row>
    <row r="139" spans="1:2">
      <c r="A139" t="s">
        <v>182</v>
      </c>
      <c r="B139">
        <v>114</v>
      </c>
    </row>
    <row r="140" spans="1:2">
      <c r="A140" t="s">
        <v>183</v>
      </c>
      <c r="B140">
        <v>25</v>
      </c>
    </row>
    <row r="141" spans="1:2">
      <c r="A141" t="s">
        <v>184</v>
      </c>
      <c r="B141">
        <v>1572</v>
      </c>
    </row>
    <row r="142" spans="1:2">
      <c r="A142" t="s">
        <v>185</v>
      </c>
      <c r="B142">
        <v>440</v>
      </c>
    </row>
    <row r="143" spans="1:2">
      <c r="A143" t="s">
        <v>186</v>
      </c>
      <c r="B143">
        <v>10993</v>
      </c>
    </row>
    <row r="144" spans="1:2">
      <c r="A144" t="s">
        <v>187</v>
      </c>
      <c r="B144">
        <v>211319</v>
      </c>
    </row>
    <row r="145" spans="1:2">
      <c r="A145" t="s">
        <v>188</v>
      </c>
      <c r="B145">
        <v>75245</v>
      </c>
    </row>
    <row r="146" spans="1:2">
      <c r="A146" t="s">
        <v>189</v>
      </c>
      <c r="B146">
        <v>15014</v>
      </c>
    </row>
    <row r="147" spans="1:2">
      <c r="A147" t="s">
        <v>190</v>
      </c>
      <c r="B147">
        <v>101</v>
      </c>
    </row>
    <row r="148" spans="1:2">
      <c r="A148" t="s">
        <v>191</v>
      </c>
      <c r="B148">
        <v>5</v>
      </c>
    </row>
    <row r="149" spans="1:2">
      <c r="A149" t="s">
        <v>192</v>
      </c>
      <c r="B149">
        <v>505</v>
      </c>
    </row>
    <row r="150" spans="1:2">
      <c r="A150" t="s">
        <v>193</v>
      </c>
      <c r="B150">
        <v>276</v>
      </c>
    </row>
    <row r="151" spans="1:2">
      <c r="A151" t="s">
        <v>194</v>
      </c>
      <c r="B151">
        <v>1381</v>
      </c>
    </row>
    <row r="152" spans="1:2">
      <c r="A152" t="s">
        <v>195</v>
      </c>
      <c r="B152">
        <v>202302</v>
      </c>
    </row>
    <row r="153" spans="1:2">
      <c r="A153" t="s">
        <v>196</v>
      </c>
      <c r="B153">
        <v>75642</v>
      </c>
    </row>
    <row r="154" spans="1:2">
      <c r="A154" t="s">
        <v>197</v>
      </c>
      <c r="B154">
        <v>11364</v>
      </c>
    </row>
    <row r="155" spans="1:2">
      <c r="A155" t="s">
        <v>198</v>
      </c>
      <c r="B155">
        <v>34</v>
      </c>
    </row>
    <row r="156" spans="1:2">
      <c r="A156" t="s">
        <v>199</v>
      </c>
      <c r="B156">
        <v>6</v>
      </c>
    </row>
    <row r="157" spans="1:2">
      <c r="A157" t="s">
        <v>200</v>
      </c>
      <c r="B157">
        <v>1153</v>
      </c>
    </row>
    <row r="158" spans="1:2">
      <c r="A158" t="s">
        <v>201</v>
      </c>
      <c r="B158">
        <v>623</v>
      </c>
    </row>
    <row r="159" spans="1:2">
      <c r="A159" t="s">
        <v>202</v>
      </c>
      <c r="B159">
        <v>3739</v>
      </c>
    </row>
    <row r="160" spans="1:2">
      <c r="A160" t="s">
        <v>203</v>
      </c>
      <c r="B160">
        <v>206667</v>
      </c>
    </row>
    <row r="161" spans="1:2">
      <c r="A161" t="s">
        <v>204</v>
      </c>
      <c r="B161">
        <v>79033</v>
      </c>
    </row>
    <row r="162" spans="1:2">
      <c r="A162" t="s">
        <v>205</v>
      </c>
      <c r="B162">
        <v>2170</v>
      </c>
    </row>
    <row r="163" spans="1:2">
      <c r="A163" t="s">
        <v>206</v>
      </c>
      <c r="B163">
        <v>6</v>
      </c>
    </row>
    <row r="164" spans="1:2">
      <c r="A164" t="s">
        <v>207</v>
      </c>
      <c r="B164">
        <v>0</v>
      </c>
    </row>
    <row r="165" spans="1:2">
      <c r="A165" t="s">
        <v>208</v>
      </c>
      <c r="B165">
        <v>0</v>
      </c>
    </row>
    <row r="166" spans="1:2">
      <c r="A166" t="s">
        <v>209</v>
      </c>
      <c r="B166">
        <v>0</v>
      </c>
    </row>
    <row r="167" spans="1:2">
      <c r="A167" t="s">
        <v>210</v>
      </c>
      <c r="B167">
        <v>0</v>
      </c>
    </row>
    <row r="168" spans="1:2">
      <c r="A168" t="s">
        <v>211</v>
      </c>
      <c r="B168">
        <v>188816</v>
      </c>
    </row>
    <row r="169" spans="1:2">
      <c r="A169" t="s">
        <v>212</v>
      </c>
      <c r="B169">
        <v>75227</v>
      </c>
    </row>
    <row r="170" spans="1:2">
      <c r="A170" t="s">
        <v>213</v>
      </c>
      <c r="B170">
        <v>12353</v>
      </c>
    </row>
    <row r="171" spans="1:2">
      <c r="A171" t="s">
        <v>214</v>
      </c>
      <c r="B171">
        <v>66</v>
      </c>
    </row>
    <row r="172" spans="1:2">
      <c r="A172" t="s">
        <v>215</v>
      </c>
      <c r="B172">
        <v>17</v>
      </c>
    </row>
    <row r="173" spans="1:2">
      <c r="A173" t="s">
        <v>216</v>
      </c>
      <c r="B173">
        <v>331</v>
      </c>
    </row>
    <row r="174" spans="1:2">
      <c r="A174" t="s">
        <v>217</v>
      </c>
      <c r="B174">
        <v>171</v>
      </c>
    </row>
    <row r="175" spans="1:2">
      <c r="A175" t="s">
        <v>218</v>
      </c>
      <c r="B175">
        <v>2904</v>
      </c>
    </row>
    <row r="176" spans="1:2">
      <c r="A176" t="s">
        <v>219</v>
      </c>
      <c r="B176">
        <v>194147</v>
      </c>
    </row>
    <row r="177" spans="1:2">
      <c r="A177" t="s">
        <v>220</v>
      </c>
      <c r="B177">
        <v>74983</v>
      </c>
    </row>
    <row r="178" spans="1:2">
      <c r="A178" t="s">
        <v>221</v>
      </c>
      <c r="B178">
        <v>1381</v>
      </c>
    </row>
    <row r="179" spans="1:2">
      <c r="A179" t="s">
        <v>222</v>
      </c>
      <c r="B179">
        <v>4</v>
      </c>
    </row>
    <row r="180" spans="1:2">
      <c r="A180" t="s">
        <v>223</v>
      </c>
      <c r="B180">
        <v>5</v>
      </c>
    </row>
    <row r="181" spans="1:2">
      <c r="A181" t="s">
        <v>224</v>
      </c>
      <c r="B181">
        <v>246</v>
      </c>
    </row>
    <row r="182" spans="1:2">
      <c r="A182" t="s">
        <v>225</v>
      </c>
      <c r="B182">
        <v>192</v>
      </c>
    </row>
    <row r="183" spans="1:2">
      <c r="A183" t="s">
        <v>226</v>
      </c>
      <c r="B183">
        <v>961</v>
      </c>
    </row>
    <row r="184" spans="1:2">
      <c r="A184" t="s">
        <v>227</v>
      </c>
      <c r="B184">
        <v>179933</v>
      </c>
    </row>
    <row r="185" spans="1:2">
      <c r="A185" t="s">
        <v>228</v>
      </c>
      <c r="B185">
        <v>76046</v>
      </c>
    </row>
    <row r="186" spans="1:2">
      <c r="A186" t="s">
        <v>229</v>
      </c>
      <c r="B186">
        <v>121594</v>
      </c>
    </row>
    <row r="187" spans="1:2">
      <c r="A187" t="s">
        <v>230</v>
      </c>
      <c r="B187">
        <v>2731</v>
      </c>
    </row>
    <row r="188" spans="1:2">
      <c r="A188" t="s">
        <v>231</v>
      </c>
      <c r="B188">
        <v>4</v>
      </c>
    </row>
    <row r="189" spans="1:2">
      <c r="A189" t="s">
        <v>232</v>
      </c>
      <c r="B189">
        <v>310</v>
      </c>
    </row>
    <row r="190" spans="1:2">
      <c r="A190" t="s">
        <v>233</v>
      </c>
      <c r="B190">
        <v>220</v>
      </c>
    </row>
    <row r="191" spans="1:2">
      <c r="A191" t="s">
        <v>234</v>
      </c>
      <c r="B191">
        <v>880</v>
      </c>
    </row>
    <row r="192" spans="1:2">
      <c r="A192" t="s">
        <v>235</v>
      </c>
      <c r="B192">
        <v>330281</v>
      </c>
    </row>
    <row r="193" spans="1:2">
      <c r="A193" t="s">
        <v>236</v>
      </c>
      <c r="B193">
        <v>74078</v>
      </c>
    </row>
    <row r="194" spans="1:2">
      <c r="A194" t="s">
        <v>237</v>
      </c>
      <c r="B194">
        <v>17256</v>
      </c>
    </row>
    <row r="195" spans="1:2">
      <c r="A195" t="s">
        <v>238</v>
      </c>
      <c r="B195">
        <v>96</v>
      </c>
    </row>
    <row r="196" spans="1:2">
      <c r="A196" t="s">
        <v>239</v>
      </c>
      <c r="B196">
        <v>8</v>
      </c>
    </row>
    <row r="197" spans="1:2">
      <c r="A197" t="s">
        <v>240</v>
      </c>
      <c r="B197">
        <v>2247</v>
      </c>
    </row>
    <row r="198" spans="1:2">
      <c r="A198" t="s">
        <v>241</v>
      </c>
      <c r="B198">
        <v>1017</v>
      </c>
    </row>
    <row r="199" spans="1:2">
      <c r="A199" t="s">
        <v>242</v>
      </c>
      <c r="B199">
        <v>8138</v>
      </c>
    </row>
    <row r="200" spans="1:2">
      <c r="A200" t="s">
        <v>243</v>
      </c>
      <c r="B200">
        <v>227026</v>
      </c>
    </row>
    <row r="201" spans="1:2">
      <c r="A201" t="s">
        <v>244</v>
      </c>
      <c r="B201">
        <v>79694</v>
      </c>
    </row>
    <row r="202" spans="1:2">
      <c r="A202" t="s">
        <v>245</v>
      </c>
      <c r="B202">
        <v>5810</v>
      </c>
    </row>
    <row r="203" spans="1:2">
      <c r="A203" t="s">
        <v>246</v>
      </c>
      <c r="B203">
        <v>1330</v>
      </c>
    </row>
    <row r="204" spans="1:2">
      <c r="A204" t="s">
        <v>247</v>
      </c>
      <c r="B204">
        <v>1</v>
      </c>
    </row>
    <row r="205" spans="1:2">
      <c r="A205" t="s">
        <v>248</v>
      </c>
      <c r="B205">
        <v>298</v>
      </c>
    </row>
    <row r="206" spans="1:2">
      <c r="A206" t="s">
        <v>249</v>
      </c>
      <c r="B206">
        <v>298</v>
      </c>
    </row>
    <row r="207" spans="1:2">
      <c r="A207" t="s">
        <v>250</v>
      </c>
      <c r="B207">
        <v>298</v>
      </c>
    </row>
    <row r="208" spans="1:2">
      <c r="A208" t="s">
        <v>251</v>
      </c>
      <c r="B208">
        <v>198085</v>
      </c>
    </row>
    <row r="209" spans="1:2">
      <c r="A209" t="s">
        <v>252</v>
      </c>
      <c r="B209">
        <v>353039</v>
      </c>
    </row>
    <row r="210" spans="1:2">
      <c r="A210" t="s">
        <v>253</v>
      </c>
      <c r="B210">
        <v>1401</v>
      </c>
    </row>
    <row r="211" spans="1:2">
      <c r="A211" t="s">
        <v>254</v>
      </c>
      <c r="B211">
        <v>11</v>
      </c>
    </row>
    <row r="212" spans="1:2">
      <c r="A212" t="s">
        <v>255</v>
      </c>
      <c r="B212">
        <v>5</v>
      </c>
    </row>
    <row r="213" spans="1:2">
      <c r="A213" t="s">
        <v>256</v>
      </c>
      <c r="B213">
        <v>918</v>
      </c>
    </row>
    <row r="214" spans="1:2">
      <c r="A214" t="s">
        <v>257</v>
      </c>
      <c r="B214">
        <v>550</v>
      </c>
    </row>
    <row r="215" spans="1:2">
      <c r="A215" t="s">
        <v>258</v>
      </c>
      <c r="B215">
        <v>2750</v>
      </c>
    </row>
    <row r="216" spans="1:2">
      <c r="A216" t="s">
        <v>259</v>
      </c>
      <c r="B216">
        <v>595541</v>
      </c>
    </row>
    <row r="217" spans="1:2">
      <c r="A217" t="s">
        <v>260</v>
      </c>
      <c r="B217">
        <v>344228</v>
      </c>
    </row>
    <row r="218" spans="1:2">
      <c r="A218" t="s">
        <v>261</v>
      </c>
      <c r="B218">
        <v>4203</v>
      </c>
    </row>
    <row r="219" spans="1:2">
      <c r="A219" t="s">
        <v>262</v>
      </c>
      <c r="B219">
        <v>35</v>
      </c>
    </row>
    <row r="220" spans="1:2">
      <c r="A220" t="s">
        <v>263</v>
      </c>
      <c r="B220">
        <v>2</v>
      </c>
    </row>
    <row r="221" spans="1:2">
      <c r="A221" t="s">
        <v>264</v>
      </c>
      <c r="B221">
        <v>1226</v>
      </c>
    </row>
    <row r="222" spans="1:2">
      <c r="A222" t="s">
        <v>265</v>
      </c>
      <c r="B222">
        <v>667</v>
      </c>
    </row>
    <row r="223" spans="1:2">
      <c r="A223" t="s">
        <v>266</v>
      </c>
      <c r="B223">
        <v>1333</v>
      </c>
    </row>
    <row r="224" spans="1:2">
      <c r="A224" t="s">
        <v>267</v>
      </c>
      <c r="B224">
        <v>608849</v>
      </c>
    </row>
    <row r="225" spans="1:2">
      <c r="A225" t="s">
        <v>268</v>
      </c>
      <c r="B225">
        <v>361245</v>
      </c>
    </row>
    <row r="226" spans="1:2">
      <c r="A226" t="s">
        <v>269</v>
      </c>
      <c r="B226">
        <v>5445</v>
      </c>
    </row>
    <row r="227" spans="1:2">
      <c r="A227" t="s">
        <v>270</v>
      </c>
      <c r="B227">
        <v>94</v>
      </c>
    </row>
    <row r="228" spans="1:2">
      <c r="A228" t="s">
        <v>271</v>
      </c>
      <c r="B228">
        <v>12</v>
      </c>
    </row>
    <row r="229" spans="1:2">
      <c r="A229" t="s">
        <v>272</v>
      </c>
      <c r="B229">
        <v>5873</v>
      </c>
    </row>
    <row r="230" spans="1:2">
      <c r="A230" t="s">
        <v>273</v>
      </c>
      <c r="B230">
        <v>2311</v>
      </c>
    </row>
    <row r="231" spans="1:2">
      <c r="A231" t="s">
        <v>274</v>
      </c>
      <c r="B231">
        <v>27726</v>
      </c>
    </row>
    <row r="232" spans="1:2">
      <c r="A232" t="s">
        <v>275</v>
      </c>
      <c r="B232">
        <v>642514</v>
      </c>
    </row>
    <row r="233" spans="1:2">
      <c r="A233" t="s">
        <v>276</v>
      </c>
      <c r="B233">
        <v>352318</v>
      </c>
    </row>
    <row r="234" spans="1:2">
      <c r="A234" t="s">
        <v>277</v>
      </c>
      <c r="B234">
        <v>346</v>
      </c>
    </row>
    <row r="235" spans="1:2">
      <c r="A235" t="s">
        <v>278</v>
      </c>
      <c r="B235">
        <v>2</v>
      </c>
    </row>
    <row r="236" spans="1:2">
      <c r="A236" t="s">
        <v>279</v>
      </c>
      <c r="B236">
        <v>0</v>
      </c>
    </row>
    <row r="237" spans="1:2">
      <c r="A237" t="s">
        <v>280</v>
      </c>
      <c r="B237">
        <v>0</v>
      </c>
    </row>
    <row r="238" spans="1:2">
      <c r="A238" t="s">
        <v>281</v>
      </c>
      <c r="B238">
        <v>0</v>
      </c>
    </row>
    <row r="239" spans="1:2">
      <c r="A239" t="s">
        <v>282</v>
      </c>
      <c r="B239">
        <v>0</v>
      </c>
    </row>
    <row r="240" spans="1:2">
      <c r="A240" t="s">
        <v>283</v>
      </c>
      <c r="B240">
        <v>588516</v>
      </c>
    </row>
    <row r="241" spans="1:2">
      <c r="A241" t="s">
        <v>284</v>
      </c>
      <c r="B241">
        <v>356669</v>
      </c>
    </row>
    <row r="242" spans="1:2">
      <c r="A242" t="s">
        <v>285</v>
      </c>
      <c r="B242">
        <v>307</v>
      </c>
    </row>
    <row r="243" spans="1:2">
      <c r="A243" t="s">
        <v>286</v>
      </c>
      <c r="B243">
        <v>4</v>
      </c>
    </row>
    <row r="244" spans="1:2">
      <c r="A244" t="s">
        <v>287</v>
      </c>
      <c r="B244">
        <v>5</v>
      </c>
    </row>
    <row r="245" spans="1:2">
      <c r="A245" t="s">
        <v>288</v>
      </c>
      <c r="B245">
        <v>546</v>
      </c>
    </row>
    <row r="246" spans="1:2">
      <c r="A246" t="s">
        <v>289</v>
      </c>
      <c r="B246">
        <v>344</v>
      </c>
    </row>
    <row r="247" spans="1:2">
      <c r="A247" t="s">
        <v>290</v>
      </c>
      <c r="B247">
        <v>1718</v>
      </c>
    </row>
    <row r="248" spans="1:2">
      <c r="A248" t="s">
        <v>291</v>
      </c>
      <c r="B248">
        <v>597602</v>
      </c>
    </row>
    <row r="249" spans="1:2">
      <c r="A249" t="s">
        <v>292</v>
      </c>
      <c r="B249">
        <v>346980</v>
      </c>
    </row>
    <row r="250" spans="1:2">
      <c r="A250" t="s">
        <v>293</v>
      </c>
      <c r="B250">
        <v>1363</v>
      </c>
    </row>
    <row r="251" spans="1:2">
      <c r="A251" t="s">
        <v>294</v>
      </c>
      <c r="B251">
        <v>3</v>
      </c>
    </row>
    <row r="252" spans="1:2">
      <c r="A252" t="s">
        <v>295</v>
      </c>
      <c r="B252">
        <v>2</v>
      </c>
    </row>
    <row r="253" spans="1:2">
      <c r="A253" t="s">
        <v>296</v>
      </c>
      <c r="B253">
        <v>620</v>
      </c>
    </row>
    <row r="254" spans="1:2">
      <c r="A254" t="s">
        <v>297</v>
      </c>
      <c r="B254">
        <v>328</v>
      </c>
    </row>
    <row r="255" spans="1:2">
      <c r="A255" t="s">
        <v>298</v>
      </c>
      <c r="B255">
        <v>655</v>
      </c>
    </row>
    <row r="256" spans="1:2">
      <c r="A256" t="s">
        <v>299</v>
      </c>
      <c r="B256">
        <v>571961</v>
      </c>
    </row>
    <row r="257" spans="1:2">
      <c r="A257" t="s">
        <v>300</v>
      </c>
      <c r="B257">
        <v>349383</v>
      </c>
    </row>
    <row r="258" spans="1:2">
      <c r="A258" t="s">
        <v>301</v>
      </c>
      <c r="B258">
        <v>300</v>
      </c>
    </row>
    <row r="259" spans="1:2">
      <c r="A259" t="s">
        <v>302</v>
      </c>
      <c r="B259">
        <v>3</v>
      </c>
    </row>
    <row r="260" spans="1:2">
      <c r="A260" t="s">
        <v>303</v>
      </c>
      <c r="B260">
        <v>0</v>
      </c>
    </row>
    <row r="261" spans="1:2">
      <c r="A261" t="s">
        <v>304</v>
      </c>
      <c r="B261">
        <v>0</v>
      </c>
    </row>
    <row r="262" spans="1:2">
      <c r="A262" t="s">
        <v>305</v>
      </c>
      <c r="B262">
        <v>0</v>
      </c>
    </row>
    <row r="263" spans="1:2">
      <c r="A263" t="s">
        <v>306</v>
      </c>
      <c r="B263">
        <v>0</v>
      </c>
    </row>
    <row r="264" spans="1:2">
      <c r="A264" t="s">
        <v>307</v>
      </c>
      <c r="B264">
        <v>610131</v>
      </c>
    </row>
    <row r="265" spans="1:2">
      <c r="A265" t="s">
        <v>308</v>
      </c>
      <c r="B265">
        <v>350918</v>
      </c>
    </row>
    <row r="266" spans="1:2">
      <c r="A266" t="s">
        <v>309</v>
      </c>
      <c r="B266">
        <v>53371</v>
      </c>
    </row>
    <row r="267" spans="1:2">
      <c r="A267" t="s">
        <v>310</v>
      </c>
      <c r="B267">
        <v>158</v>
      </c>
    </row>
    <row r="268" spans="1:2">
      <c r="A268" t="s">
        <v>311</v>
      </c>
      <c r="B268">
        <v>0</v>
      </c>
    </row>
    <row r="269" spans="1:2">
      <c r="A269" t="s">
        <v>312</v>
      </c>
      <c r="B269">
        <v>0</v>
      </c>
    </row>
    <row r="270" spans="1:2">
      <c r="A270" t="s">
        <v>313</v>
      </c>
      <c r="B270">
        <v>0</v>
      </c>
    </row>
    <row r="271" spans="1:2">
      <c r="A271" t="s">
        <v>314</v>
      </c>
      <c r="B271">
        <v>0</v>
      </c>
    </row>
    <row r="272" spans="1:2">
      <c r="A272" t="s">
        <v>315</v>
      </c>
      <c r="B272">
        <v>652933</v>
      </c>
    </row>
    <row r="273" spans="1:2">
      <c r="A273" t="s">
        <v>316</v>
      </c>
      <c r="B273">
        <v>113350</v>
      </c>
    </row>
    <row r="274" spans="1:2">
      <c r="A274" t="s">
        <v>317</v>
      </c>
      <c r="B274">
        <v>245</v>
      </c>
    </row>
    <row r="275" spans="1:2">
      <c r="A275" t="s">
        <v>318</v>
      </c>
      <c r="B275">
        <v>1</v>
      </c>
    </row>
    <row r="276" spans="1:2">
      <c r="A276" t="s">
        <v>319</v>
      </c>
      <c r="B276">
        <v>0</v>
      </c>
    </row>
    <row r="277" spans="1:2">
      <c r="A277" t="s">
        <v>320</v>
      </c>
      <c r="B277">
        <v>0</v>
      </c>
    </row>
    <row r="278" spans="1:2">
      <c r="A278" t="s">
        <v>321</v>
      </c>
      <c r="B278">
        <v>0</v>
      </c>
    </row>
    <row r="279" spans="1:2">
      <c r="A279" t="s">
        <v>322</v>
      </c>
      <c r="B279">
        <v>0</v>
      </c>
    </row>
    <row r="280" spans="1:2">
      <c r="A280" t="s">
        <v>323</v>
      </c>
      <c r="B280">
        <v>337099</v>
      </c>
    </row>
    <row r="281" spans="1:2">
      <c r="A281" t="s">
        <v>324</v>
      </c>
      <c r="B281">
        <v>114985</v>
      </c>
    </row>
    <row r="282" spans="1:2">
      <c r="A282" t="s">
        <v>325</v>
      </c>
      <c r="B282">
        <v>243</v>
      </c>
    </row>
    <row r="283" spans="1:2">
      <c r="A283" t="s">
        <v>326</v>
      </c>
      <c r="B283">
        <v>2</v>
      </c>
    </row>
    <row r="284" spans="1:2">
      <c r="A284" t="s">
        <v>327</v>
      </c>
      <c r="B284">
        <v>0</v>
      </c>
    </row>
    <row r="285" spans="1:2">
      <c r="A285" t="s">
        <v>328</v>
      </c>
      <c r="B285">
        <v>0</v>
      </c>
    </row>
    <row r="286" spans="1:2">
      <c r="A286" t="s">
        <v>329</v>
      </c>
      <c r="B286">
        <v>0</v>
      </c>
    </row>
    <row r="287" spans="1:2">
      <c r="A287" t="s">
        <v>330</v>
      </c>
      <c r="B287">
        <v>0</v>
      </c>
    </row>
    <row r="288" spans="1:2">
      <c r="A288" t="s">
        <v>331</v>
      </c>
      <c r="B288">
        <v>343879</v>
      </c>
    </row>
    <row r="289" spans="1:2">
      <c r="A289" t="s">
        <v>332</v>
      </c>
      <c r="B289">
        <v>115058</v>
      </c>
    </row>
    <row r="290" spans="1:2">
      <c r="A290" t="s">
        <v>333</v>
      </c>
      <c r="B290">
        <v>232</v>
      </c>
    </row>
    <row r="291" spans="1:2">
      <c r="A291" t="s">
        <v>334</v>
      </c>
      <c r="B291">
        <v>1</v>
      </c>
    </row>
    <row r="292" spans="1:2">
      <c r="A292" t="s">
        <v>335</v>
      </c>
      <c r="B292">
        <v>0</v>
      </c>
    </row>
    <row r="293" spans="1:2">
      <c r="A293" t="s">
        <v>336</v>
      </c>
      <c r="B293">
        <v>0</v>
      </c>
    </row>
    <row r="294" spans="1:2">
      <c r="A294" t="s">
        <v>337</v>
      </c>
      <c r="B294">
        <v>0</v>
      </c>
    </row>
    <row r="295" spans="1:2">
      <c r="A295" t="s">
        <v>338</v>
      </c>
      <c r="B295">
        <v>0</v>
      </c>
    </row>
    <row r="296" spans="1:2">
      <c r="A296" t="s">
        <v>339</v>
      </c>
      <c r="B296">
        <v>326161</v>
      </c>
    </row>
    <row r="297" spans="1:2">
      <c r="A297" t="s">
        <v>340</v>
      </c>
      <c r="B297">
        <v>114217</v>
      </c>
    </row>
    <row r="298" spans="1:2">
      <c r="A298" t="s">
        <v>341</v>
      </c>
      <c r="B298">
        <v>237</v>
      </c>
    </row>
    <row r="299" spans="1:2">
      <c r="A299" t="s">
        <v>342</v>
      </c>
      <c r="B299">
        <v>2</v>
      </c>
    </row>
    <row r="300" spans="1:2">
      <c r="A300" t="s">
        <v>343</v>
      </c>
      <c r="B300">
        <v>0</v>
      </c>
    </row>
    <row r="301" spans="1:2">
      <c r="A301" t="s">
        <v>344</v>
      </c>
      <c r="B301">
        <v>0</v>
      </c>
    </row>
    <row r="302" spans="1:2">
      <c r="A302" t="s">
        <v>345</v>
      </c>
      <c r="B302">
        <v>0</v>
      </c>
    </row>
    <row r="303" spans="1:2">
      <c r="A303" t="s">
        <v>346</v>
      </c>
      <c r="B303">
        <v>0</v>
      </c>
    </row>
    <row r="304" spans="1:2">
      <c r="A304" t="s">
        <v>347</v>
      </c>
      <c r="B304">
        <v>353149</v>
      </c>
    </row>
    <row r="305" spans="1:2">
      <c r="A305" t="s">
        <v>348</v>
      </c>
      <c r="B305">
        <v>114549</v>
      </c>
    </row>
    <row r="306" spans="1:2">
      <c r="A306" t="s">
        <v>349</v>
      </c>
      <c r="B306">
        <v>230</v>
      </c>
    </row>
    <row r="307" spans="1:2">
      <c r="A307" t="s">
        <v>350</v>
      </c>
      <c r="B307">
        <v>1</v>
      </c>
    </row>
    <row r="308" spans="1:2">
      <c r="A308" t="s">
        <v>351</v>
      </c>
      <c r="B308">
        <v>0</v>
      </c>
    </row>
    <row r="309" spans="1:2">
      <c r="A309" t="s">
        <v>352</v>
      </c>
      <c r="B309">
        <v>0</v>
      </c>
    </row>
    <row r="310" spans="1:2">
      <c r="A310" t="s">
        <v>353</v>
      </c>
      <c r="B310">
        <v>0</v>
      </c>
    </row>
    <row r="311" spans="1:2">
      <c r="A311" t="s">
        <v>354</v>
      </c>
      <c r="B311">
        <v>0</v>
      </c>
    </row>
    <row r="312" spans="1:2">
      <c r="A312" t="s">
        <v>355</v>
      </c>
      <c r="B312">
        <v>344208</v>
      </c>
    </row>
    <row r="313" spans="1:2">
      <c r="A313" t="s">
        <v>356</v>
      </c>
      <c r="B313">
        <v>117387</v>
      </c>
    </row>
    <row r="314" spans="1:2">
      <c r="A314" t="s">
        <v>357</v>
      </c>
      <c r="B314">
        <v>245</v>
      </c>
    </row>
    <row r="315" spans="1:2">
      <c r="A315" t="s">
        <v>358</v>
      </c>
      <c r="B315">
        <v>2</v>
      </c>
    </row>
    <row r="316" spans="1:2">
      <c r="A316" t="s">
        <v>359</v>
      </c>
      <c r="B316">
        <v>0</v>
      </c>
    </row>
    <row r="317" spans="1:2">
      <c r="A317" t="s">
        <v>360</v>
      </c>
      <c r="B317">
        <v>0</v>
      </c>
    </row>
    <row r="318" spans="1:2">
      <c r="A318" t="s">
        <v>361</v>
      </c>
      <c r="B318">
        <v>0</v>
      </c>
    </row>
    <row r="319" spans="1:2">
      <c r="A319" t="s">
        <v>362</v>
      </c>
      <c r="B319">
        <v>0</v>
      </c>
    </row>
    <row r="320" spans="1:2">
      <c r="A320" t="s">
        <v>363</v>
      </c>
      <c r="B320">
        <v>354794</v>
      </c>
    </row>
    <row r="321" spans="1:2">
      <c r="A321" t="s">
        <v>364</v>
      </c>
      <c r="B321">
        <v>113927</v>
      </c>
    </row>
    <row r="322" spans="1:2">
      <c r="A322" t="s">
        <v>365</v>
      </c>
      <c r="B322">
        <v>278</v>
      </c>
    </row>
    <row r="323" spans="1:2">
      <c r="A323" t="s">
        <v>366</v>
      </c>
      <c r="B323">
        <v>2</v>
      </c>
    </row>
    <row r="324" spans="1:2">
      <c r="A324" t="s">
        <v>367</v>
      </c>
      <c r="B324">
        <v>0</v>
      </c>
    </row>
    <row r="325" spans="1:2">
      <c r="A325" t="s">
        <v>368</v>
      </c>
      <c r="B325">
        <v>0</v>
      </c>
    </row>
    <row r="326" spans="1:2">
      <c r="A326" t="s">
        <v>369</v>
      </c>
      <c r="B326">
        <v>0</v>
      </c>
    </row>
    <row r="327" spans="1:2">
      <c r="A327" t="s">
        <v>370</v>
      </c>
      <c r="B327">
        <v>0</v>
      </c>
    </row>
    <row r="328" spans="1:2">
      <c r="A328" t="s">
        <v>371</v>
      </c>
      <c r="B328">
        <v>362166</v>
      </c>
    </row>
    <row r="329" spans="1:2">
      <c r="A329" t="s">
        <v>372</v>
      </c>
      <c r="B329">
        <v>116561</v>
      </c>
    </row>
    <row r="330" spans="1:2">
      <c r="A330" t="s">
        <v>373</v>
      </c>
      <c r="B330">
        <v>268</v>
      </c>
    </row>
    <row r="331" spans="1:2">
      <c r="A331" t="s">
        <v>374</v>
      </c>
      <c r="B331">
        <v>2</v>
      </c>
    </row>
    <row r="332" spans="1:2">
      <c r="A332" t="s">
        <v>375</v>
      </c>
      <c r="B332">
        <v>0</v>
      </c>
    </row>
    <row r="333" spans="1:2">
      <c r="A333" t="s">
        <v>376</v>
      </c>
      <c r="B333">
        <v>0</v>
      </c>
    </row>
    <row r="334" spans="1:2">
      <c r="A334" t="s">
        <v>377</v>
      </c>
      <c r="B334">
        <v>0</v>
      </c>
    </row>
    <row r="335" spans="1:2">
      <c r="A335" t="s">
        <v>378</v>
      </c>
      <c r="B335">
        <v>0</v>
      </c>
    </row>
    <row r="336" spans="1:2">
      <c r="A336" t="s">
        <v>379</v>
      </c>
      <c r="B336">
        <v>366478</v>
      </c>
    </row>
    <row r="337" spans="1:2">
      <c r="A337" t="s">
        <v>380</v>
      </c>
      <c r="B337">
        <v>227619</v>
      </c>
    </row>
    <row r="338" spans="1:2">
      <c r="A338" t="s">
        <v>381</v>
      </c>
      <c r="B338">
        <v>55142</v>
      </c>
    </row>
    <row r="339" spans="1:2">
      <c r="A339" t="s">
        <v>382</v>
      </c>
      <c r="B339">
        <v>138</v>
      </c>
    </row>
    <row r="340" spans="1:2">
      <c r="A340" t="s">
        <v>383</v>
      </c>
      <c r="B340">
        <v>7</v>
      </c>
    </row>
    <row r="341" spans="1:2">
      <c r="A341" t="s">
        <v>384</v>
      </c>
      <c r="B341">
        <v>737</v>
      </c>
    </row>
    <row r="342" spans="1:2">
      <c r="A342" t="s">
        <v>385</v>
      </c>
      <c r="B342">
        <v>434</v>
      </c>
    </row>
    <row r="343" spans="1:2">
      <c r="A343" t="s">
        <v>386</v>
      </c>
      <c r="B343">
        <v>3037</v>
      </c>
    </row>
    <row r="344" spans="1:2">
      <c r="A344" t="s">
        <v>387</v>
      </c>
      <c r="B344">
        <v>598607</v>
      </c>
    </row>
    <row r="345" spans="1:2">
      <c r="A345" t="s">
        <v>388</v>
      </c>
      <c r="B345">
        <v>242452</v>
      </c>
    </row>
    <row r="346" spans="1:2">
      <c r="A346" t="s">
        <v>389</v>
      </c>
      <c r="B346">
        <v>218418</v>
      </c>
    </row>
    <row r="347" spans="1:2">
      <c r="A347" t="s">
        <v>390</v>
      </c>
      <c r="B347">
        <v>172</v>
      </c>
    </row>
    <row r="348" spans="1:2">
      <c r="A348" t="s">
        <v>391</v>
      </c>
      <c r="B348">
        <v>64</v>
      </c>
    </row>
    <row r="349" spans="1:2">
      <c r="A349" t="s">
        <v>392</v>
      </c>
      <c r="B349">
        <v>4134</v>
      </c>
    </row>
    <row r="350" spans="1:2">
      <c r="A350" t="s">
        <v>393</v>
      </c>
      <c r="B350">
        <v>517</v>
      </c>
    </row>
    <row r="351" spans="1:2">
      <c r="A351" t="s">
        <v>394</v>
      </c>
      <c r="B351">
        <v>33118</v>
      </c>
    </row>
    <row r="352" spans="1:2">
      <c r="A352" t="s">
        <v>395</v>
      </c>
      <c r="B352">
        <v>772533</v>
      </c>
    </row>
    <row r="353" spans="1:2">
      <c r="A353" t="s">
        <v>396</v>
      </c>
      <c r="B353">
        <v>236055</v>
      </c>
    </row>
    <row r="354" spans="1:2">
      <c r="A354" t="s">
        <v>397</v>
      </c>
      <c r="B354">
        <v>14645</v>
      </c>
    </row>
    <row r="355" spans="1:2">
      <c r="A355" t="s">
        <v>398</v>
      </c>
      <c r="B355">
        <v>25</v>
      </c>
    </row>
    <row r="356" spans="1:2">
      <c r="A356" t="s">
        <v>399</v>
      </c>
      <c r="B356">
        <v>7</v>
      </c>
    </row>
    <row r="357" spans="1:2">
      <c r="A357" t="s">
        <v>400</v>
      </c>
      <c r="B357">
        <v>1431</v>
      </c>
    </row>
    <row r="358" spans="1:2">
      <c r="A358" t="s">
        <v>401</v>
      </c>
      <c r="B358">
        <v>937</v>
      </c>
    </row>
    <row r="359" spans="1:2">
      <c r="A359" t="s">
        <v>402</v>
      </c>
      <c r="B359">
        <v>6557</v>
      </c>
    </row>
    <row r="360" spans="1:2">
      <c r="A360" t="s">
        <v>403</v>
      </c>
      <c r="B360">
        <v>534835</v>
      </c>
    </row>
    <row r="361" spans="1:2">
      <c r="A361" t="s">
        <v>404</v>
      </c>
      <c r="B361">
        <v>237961</v>
      </c>
    </row>
    <row r="362" spans="1:2">
      <c r="A362" t="s">
        <v>405</v>
      </c>
      <c r="B362">
        <v>76799</v>
      </c>
    </row>
    <row r="363" spans="1:2">
      <c r="A363" t="s">
        <v>406</v>
      </c>
      <c r="B363">
        <v>211</v>
      </c>
    </row>
    <row r="364" spans="1:2">
      <c r="A364" t="s">
        <v>407</v>
      </c>
      <c r="B364">
        <v>11</v>
      </c>
    </row>
    <row r="365" spans="1:2">
      <c r="A365" t="s">
        <v>408</v>
      </c>
      <c r="B365">
        <v>9502</v>
      </c>
    </row>
    <row r="366" spans="1:2">
      <c r="A366" t="s">
        <v>409</v>
      </c>
      <c r="B366">
        <v>1985</v>
      </c>
    </row>
    <row r="367" spans="1:2">
      <c r="A367" t="s">
        <v>410</v>
      </c>
      <c r="B367">
        <v>21840</v>
      </c>
    </row>
    <row r="368" spans="1:2">
      <c r="A368" t="s">
        <v>411</v>
      </c>
      <c r="B368">
        <v>612605</v>
      </c>
    </row>
    <row r="369" spans="1:2">
      <c r="A369" t="s">
        <v>412</v>
      </c>
      <c r="B369">
        <v>235939</v>
      </c>
    </row>
    <row r="370" spans="1:2">
      <c r="A370" t="s">
        <v>413</v>
      </c>
      <c r="B370">
        <v>11588</v>
      </c>
    </row>
    <row r="371" spans="1:2">
      <c r="A371" t="s">
        <v>414</v>
      </c>
      <c r="B371">
        <v>55</v>
      </c>
    </row>
    <row r="372" spans="1:2">
      <c r="A372" t="s">
        <v>415</v>
      </c>
      <c r="B372">
        <v>22</v>
      </c>
    </row>
    <row r="373" spans="1:2">
      <c r="A373" t="s">
        <v>416</v>
      </c>
      <c r="B373">
        <v>2896</v>
      </c>
    </row>
    <row r="374" spans="1:2">
      <c r="A374" t="s">
        <v>417</v>
      </c>
      <c r="B374">
        <v>440</v>
      </c>
    </row>
    <row r="375" spans="1:2">
      <c r="A375" t="s">
        <v>418</v>
      </c>
      <c r="B375">
        <v>9689</v>
      </c>
    </row>
    <row r="376" spans="1:2">
      <c r="A376" t="s">
        <v>419</v>
      </c>
      <c r="B376">
        <v>536076</v>
      </c>
    </row>
    <row r="377" spans="1:2">
      <c r="A377" t="s">
        <v>420</v>
      </c>
      <c r="B377">
        <v>234321</v>
      </c>
    </row>
    <row r="378" spans="1:2">
      <c r="A378" t="s">
        <v>421</v>
      </c>
      <c r="B378">
        <v>25627</v>
      </c>
    </row>
    <row r="379" spans="1:2">
      <c r="A379" t="s">
        <v>422</v>
      </c>
      <c r="B379">
        <v>26</v>
      </c>
    </row>
    <row r="380" spans="1:2">
      <c r="A380" t="s">
        <v>423</v>
      </c>
      <c r="B380">
        <v>15</v>
      </c>
    </row>
    <row r="381" spans="1:2">
      <c r="A381" t="s">
        <v>424</v>
      </c>
      <c r="B381">
        <v>748</v>
      </c>
    </row>
    <row r="382" spans="1:2">
      <c r="A382" t="s">
        <v>425</v>
      </c>
      <c r="B382">
        <v>331</v>
      </c>
    </row>
    <row r="383" spans="1:2">
      <c r="A383" t="s">
        <v>426</v>
      </c>
      <c r="B383">
        <v>4968</v>
      </c>
    </row>
    <row r="384" spans="1:2">
      <c r="A384" t="s">
        <v>427</v>
      </c>
      <c r="B384">
        <v>518725</v>
      </c>
    </row>
    <row r="385" spans="1:2">
      <c r="A385" t="s">
        <v>428</v>
      </c>
      <c r="B385">
        <v>240207</v>
      </c>
    </row>
    <row r="386" spans="1:2">
      <c r="A386" t="s">
        <v>429</v>
      </c>
      <c r="B386">
        <v>50846</v>
      </c>
    </row>
    <row r="387" spans="1:2">
      <c r="A387" t="s">
        <v>430</v>
      </c>
      <c r="B387">
        <v>98</v>
      </c>
    </row>
    <row r="388" spans="1:2">
      <c r="A388" t="s">
        <v>431</v>
      </c>
      <c r="B388">
        <v>10</v>
      </c>
    </row>
    <row r="389" spans="1:2">
      <c r="A389" t="s">
        <v>432</v>
      </c>
      <c r="B389">
        <v>3626</v>
      </c>
    </row>
    <row r="390" spans="1:2">
      <c r="A390" t="s">
        <v>433</v>
      </c>
      <c r="B390">
        <v>1537</v>
      </c>
    </row>
    <row r="391" spans="1:2">
      <c r="A391" t="s">
        <v>434</v>
      </c>
      <c r="B391">
        <v>15370</v>
      </c>
    </row>
    <row r="392" spans="1:2">
      <c r="A392" t="s">
        <v>435</v>
      </c>
      <c r="B392">
        <v>603501</v>
      </c>
    </row>
    <row r="393" spans="1:2">
      <c r="A393" t="s">
        <v>436</v>
      </c>
      <c r="B393">
        <v>79898</v>
      </c>
    </row>
    <row r="394" spans="1:2">
      <c r="A394" t="s">
        <v>437</v>
      </c>
      <c r="B394">
        <v>13464</v>
      </c>
    </row>
    <row r="395" spans="1:2">
      <c r="A395" t="s">
        <v>438</v>
      </c>
      <c r="B395">
        <v>284</v>
      </c>
    </row>
    <row r="396" spans="1:2">
      <c r="A396" t="s">
        <v>439</v>
      </c>
      <c r="B396">
        <v>0</v>
      </c>
    </row>
    <row r="397" spans="1:2">
      <c r="A397" t="s">
        <v>440</v>
      </c>
      <c r="B397">
        <v>0</v>
      </c>
    </row>
    <row r="398" spans="1:2">
      <c r="A398" t="s">
        <v>441</v>
      </c>
      <c r="B398">
        <v>0</v>
      </c>
    </row>
    <row r="399" spans="1:2">
      <c r="A399" t="s">
        <v>442</v>
      </c>
      <c r="B399">
        <v>0</v>
      </c>
    </row>
    <row r="400" spans="1:2">
      <c r="A400" t="s">
        <v>443</v>
      </c>
      <c r="B400">
        <v>179072</v>
      </c>
    </row>
    <row r="401" spans="1:2">
      <c r="A401" t="s">
        <v>444</v>
      </c>
      <c r="B401">
        <v>86844</v>
      </c>
    </row>
    <row r="402" spans="1:2">
      <c r="A402" t="s">
        <v>445</v>
      </c>
      <c r="B402">
        <v>1625</v>
      </c>
    </row>
    <row r="403" spans="1:2">
      <c r="A403" t="s">
        <v>446</v>
      </c>
      <c r="B403">
        <v>84</v>
      </c>
    </row>
    <row r="404" spans="1:2">
      <c r="A404" t="s">
        <v>447</v>
      </c>
      <c r="B404">
        <v>6</v>
      </c>
    </row>
    <row r="405" spans="1:2">
      <c r="A405" t="s">
        <v>448</v>
      </c>
      <c r="B405">
        <v>1458</v>
      </c>
    </row>
    <row r="406" spans="1:2">
      <c r="A406" t="s">
        <v>449</v>
      </c>
      <c r="B406">
        <v>401</v>
      </c>
    </row>
    <row r="407" spans="1:2">
      <c r="A407" t="s">
        <v>450</v>
      </c>
      <c r="B407">
        <v>2406</v>
      </c>
    </row>
    <row r="408" spans="1:2">
      <c r="A408" t="s">
        <v>451</v>
      </c>
      <c r="B408">
        <v>175404</v>
      </c>
    </row>
    <row r="409" spans="1:2">
      <c r="A409" t="s">
        <v>452</v>
      </c>
      <c r="B409">
        <v>81929</v>
      </c>
    </row>
    <row r="410" spans="1:2">
      <c r="A410" t="s">
        <v>453</v>
      </c>
      <c r="B410">
        <v>27506</v>
      </c>
    </row>
    <row r="411" spans="1:2">
      <c r="A411" t="s">
        <v>454</v>
      </c>
      <c r="B411">
        <v>205</v>
      </c>
    </row>
    <row r="412" spans="1:2">
      <c r="A412" t="s">
        <v>455</v>
      </c>
      <c r="B412">
        <v>32</v>
      </c>
    </row>
    <row r="413" spans="1:2">
      <c r="A413" t="s">
        <v>456</v>
      </c>
      <c r="B413">
        <v>1506</v>
      </c>
    </row>
    <row r="414" spans="1:2">
      <c r="A414" t="s">
        <v>457</v>
      </c>
      <c r="B414">
        <v>258</v>
      </c>
    </row>
    <row r="415" spans="1:2">
      <c r="A415" t="s">
        <v>458</v>
      </c>
      <c r="B415">
        <v>8270</v>
      </c>
    </row>
    <row r="416" spans="1:2">
      <c r="A416" t="s">
        <v>459</v>
      </c>
      <c r="B416">
        <v>202959</v>
      </c>
    </row>
    <row r="417" spans="1:2">
      <c r="A417" t="s">
        <v>460</v>
      </c>
      <c r="B417">
        <v>79395</v>
      </c>
    </row>
    <row r="418" spans="1:2">
      <c r="A418" t="s">
        <v>461</v>
      </c>
      <c r="B418">
        <v>14828</v>
      </c>
    </row>
    <row r="419" spans="1:2">
      <c r="A419" t="s">
        <v>462</v>
      </c>
      <c r="B419">
        <v>36</v>
      </c>
    </row>
    <row r="420" spans="1:2">
      <c r="A420" t="s">
        <v>463</v>
      </c>
      <c r="B420">
        <v>10</v>
      </c>
    </row>
    <row r="421" spans="1:2">
      <c r="A421" t="s">
        <v>464</v>
      </c>
      <c r="B421">
        <v>1905</v>
      </c>
    </row>
    <row r="422" spans="1:2">
      <c r="A422" t="s">
        <v>465</v>
      </c>
      <c r="B422">
        <v>564</v>
      </c>
    </row>
    <row r="423" spans="1:2">
      <c r="A423" t="s">
        <v>466</v>
      </c>
      <c r="B423">
        <v>5642</v>
      </c>
    </row>
    <row r="424" spans="1:2">
      <c r="A424" t="s">
        <v>467</v>
      </c>
      <c r="B424">
        <v>184459</v>
      </c>
    </row>
    <row r="425" spans="1:2">
      <c r="A425" t="s">
        <v>468</v>
      </c>
      <c r="B425">
        <v>81603</v>
      </c>
    </row>
    <row r="426" spans="1:2">
      <c r="A426" t="s">
        <v>469</v>
      </c>
      <c r="B426">
        <v>5607</v>
      </c>
    </row>
    <row r="427" spans="1:2">
      <c r="A427" t="s">
        <v>470</v>
      </c>
      <c r="B427">
        <v>20</v>
      </c>
    </row>
    <row r="428" spans="1:2">
      <c r="A428" t="s">
        <v>471</v>
      </c>
      <c r="B428">
        <v>3</v>
      </c>
    </row>
    <row r="429" spans="1:2">
      <c r="A429" t="s">
        <v>472</v>
      </c>
      <c r="B429">
        <v>532</v>
      </c>
    </row>
    <row r="430" spans="1:2">
      <c r="A430" t="s">
        <v>473</v>
      </c>
      <c r="B430">
        <v>339</v>
      </c>
    </row>
    <row r="431" spans="1:2">
      <c r="A431" t="s">
        <v>474</v>
      </c>
      <c r="B431">
        <v>1017</v>
      </c>
    </row>
    <row r="432" spans="1:2">
      <c r="A432" t="s">
        <v>475</v>
      </c>
      <c r="B432">
        <v>174502</v>
      </c>
    </row>
    <row r="433" spans="1:2">
      <c r="A433" t="s">
        <v>476</v>
      </c>
      <c r="B433">
        <v>78593</v>
      </c>
    </row>
    <row r="434" spans="1:2">
      <c r="A434" t="s">
        <v>477</v>
      </c>
      <c r="B434">
        <v>183</v>
      </c>
    </row>
    <row r="435" spans="1:2">
      <c r="A435" t="s">
        <v>478</v>
      </c>
      <c r="B435">
        <v>13</v>
      </c>
    </row>
    <row r="436" spans="1:2">
      <c r="A436" t="s">
        <v>479</v>
      </c>
      <c r="B436">
        <v>7</v>
      </c>
    </row>
    <row r="437" spans="1:2">
      <c r="A437" t="s">
        <v>480</v>
      </c>
      <c r="B437">
        <v>224</v>
      </c>
    </row>
    <row r="438" spans="1:2">
      <c r="A438" t="s">
        <v>481</v>
      </c>
      <c r="B438">
        <v>128</v>
      </c>
    </row>
    <row r="439" spans="1:2">
      <c r="A439" t="s">
        <v>482</v>
      </c>
      <c r="B439">
        <v>896</v>
      </c>
    </row>
    <row r="440" spans="1:2">
      <c r="A440" t="s">
        <v>483</v>
      </c>
      <c r="B440">
        <v>161064</v>
      </c>
    </row>
    <row r="441" spans="1:2">
      <c r="A441" t="s">
        <v>484</v>
      </c>
      <c r="B441">
        <v>80467</v>
      </c>
    </row>
    <row r="442" spans="1:2">
      <c r="A442" t="s">
        <v>485</v>
      </c>
      <c r="B442">
        <v>1157</v>
      </c>
    </row>
    <row r="443" spans="1:2">
      <c r="A443" t="s">
        <v>486</v>
      </c>
      <c r="B443">
        <v>36</v>
      </c>
    </row>
    <row r="444" spans="1:2">
      <c r="A444" t="s">
        <v>487</v>
      </c>
      <c r="B444">
        <v>16</v>
      </c>
    </row>
    <row r="445" spans="1:2">
      <c r="A445" t="s">
        <v>488</v>
      </c>
      <c r="B445">
        <v>368</v>
      </c>
    </row>
    <row r="446" spans="1:2">
      <c r="A446" t="s">
        <v>489</v>
      </c>
      <c r="B446">
        <v>145</v>
      </c>
    </row>
    <row r="447" spans="1:2">
      <c r="A447" t="s">
        <v>490</v>
      </c>
      <c r="B447">
        <v>2326</v>
      </c>
    </row>
    <row r="448" spans="1:2">
      <c r="A448" t="s">
        <v>491</v>
      </c>
      <c r="B448">
        <v>167627</v>
      </c>
    </row>
    <row r="449" spans="1:2">
      <c r="A449" t="s">
        <v>492</v>
      </c>
      <c r="B449">
        <v>79162</v>
      </c>
    </row>
    <row r="450" spans="1:2">
      <c r="A450" t="s">
        <v>493</v>
      </c>
      <c r="B450">
        <v>143068</v>
      </c>
    </row>
    <row r="451" spans="1:2">
      <c r="A451" t="s">
        <v>494</v>
      </c>
      <c r="B451">
        <v>2565</v>
      </c>
    </row>
    <row r="452" spans="1:2">
      <c r="A452" t="s">
        <v>495</v>
      </c>
      <c r="B452">
        <v>0</v>
      </c>
    </row>
    <row r="453" spans="1:2">
      <c r="A453" t="s">
        <v>496</v>
      </c>
      <c r="B453">
        <v>0</v>
      </c>
    </row>
    <row r="454" spans="1:2">
      <c r="A454" t="s">
        <v>497</v>
      </c>
      <c r="B454">
        <v>0</v>
      </c>
    </row>
    <row r="455" spans="1:2">
      <c r="A455" t="s">
        <v>498</v>
      </c>
      <c r="B455">
        <v>0</v>
      </c>
    </row>
    <row r="456" spans="1:2">
      <c r="A456" t="s">
        <v>499</v>
      </c>
      <c r="B456">
        <v>308874</v>
      </c>
    </row>
    <row r="457" spans="1:2">
      <c r="A457" t="s">
        <v>500</v>
      </c>
      <c r="B457">
        <v>78508</v>
      </c>
    </row>
    <row r="458" spans="1:2">
      <c r="A458" t="s">
        <v>501</v>
      </c>
      <c r="B458">
        <v>71875</v>
      </c>
    </row>
    <row r="459" spans="1:2">
      <c r="A459" t="s">
        <v>502</v>
      </c>
      <c r="B459">
        <v>84</v>
      </c>
    </row>
    <row r="460" spans="1:2">
      <c r="A460" t="s">
        <v>503</v>
      </c>
      <c r="B460">
        <v>0</v>
      </c>
    </row>
    <row r="461" spans="1:2">
      <c r="A461" t="s">
        <v>504</v>
      </c>
      <c r="B461">
        <v>0</v>
      </c>
    </row>
    <row r="462" spans="1:2">
      <c r="A462" t="s">
        <v>505</v>
      </c>
      <c r="B462">
        <v>0</v>
      </c>
    </row>
    <row r="463" spans="1:2">
      <c r="A463" t="s">
        <v>506</v>
      </c>
      <c r="B463">
        <v>0</v>
      </c>
    </row>
    <row r="464" spans="1:2">
      <c r="A464" t="s">
        <v>507</v>
      </c>
      <c r="B464">
        <v>259252</v>
      </c>
    </row>
    <row r="465" spans="1:2">
      <c r="A465" t="s">
        <v>508</v>
      </c>
      <c r="B465">
        <v>79779</v>
      </c>
    </row>
    <row r="466" spans="1:2">
      <c r="A466" t="s">
        <v>509</v>
      </c>
      <c r="B466">
        <v>32277</v>
      </c>
    </row>
    <row r="467" spans="1:2">
      <c r="A467" t="s">
        <v>510</v>
      </c>
      <c r="B467">
        <v>33</v>
      </c>
    </row>
    <row r="468" spans="1:2">
      <c r="A468" t="s">
        <v>511</v>
      </c>
      <c r="B468">
        <v>0</v>
      </c>
    </row>
    <row r="469" spans="1:2">
      <c r="A469" t="s">
        <v>512</v>
      </c>
      <c r="B469">
        <v>0</v>
      </c>
    </row>
    <row r="470" spans="1:2">
      <c r="A470" t="s">
        <v>513</v>
      </c>
      <c r="B470">
        <v>0</v>
      </c>
    </row>
    <row r="471" spans="1:2">
      <c r="A471" t="s">
        <v>514</v>
      </c>
      <c r="B471">
        <v>0</v>
      </c>
    </row>
    <row r="472" spans="1:2">
      <c r="A472" t="s">
        <v>515</v>
      </c>
      <c r="B472">
        <v>196653</v>
      </c>
    </row>
    <row r="473" spans="1:2">
      <c r="A473" t="s">
        <v>516</v>
      </c>
      <c r="B473">
        <v>171248</v>
      </c>
    </row>
    <row r="474" spans="1:2">
      <c r="A474" t="s">
        <v>517</v>
      </c>
      <c r="B474">
        <v>5647</v>
      </c>
    </row>
    <row r="475" spans="1:2">
      <c r="A475" t="s">
        <v>518</v>
      </c>
      <c r="B475">
        <v>18</v>
      </c>
    </row>
    <row r="476" spans="1:2">
      <c r="A476" t="s">
        <v>519</v>
      </c>
      <c r="B476">
        <v>5</v>
      </c>
    </row>
    <row r="477" spans="1:2">
      <c r="A477" t="s">
        <v>520</v>
      </c>
      <c r="B477">
        <v>734</v>
      </c>
    </row>
    <row r="478" spans="1:2">
      <c r="A478" t="s">
        <v>521</v>
      </c>
      <c r="B478">
        <v>495</v>
      </c>
    </row>
    <row r="479" spans="1:2">
      <c r="A479" t="s">
        <v>522</v>
      </c>
      <c r="B479">
        <v>2477</v>
      </c>
    </row>
    <row r="480" spans="1:2">
      <c r="A480" t="s">
        <v>523</v>
      </c>
      <c r="B480">
        <v>314181</v>
      </c>
    </row>
    <row r="481" spans="1:2">
      <c r="A481" t="s">
        <v>524</v>
      </c>
      <c r="B481">
        <v>185635</v>
      </c>
    </row>
    <row r="482" spans="1:2">
      <c r="A482" t="s">
        <v>525</v>
      </c>
      <c r="B482">
        <v>176730</v>
      </c>
    </row>
    <row r="483" spans="1:2">
      <c r="A483" t="s">
        <v>526</v>
      </c>
      <c r="B483">
        <v>4454</v>
      </c>
    </row>
    <row r="484" spans="1:2">
      <c r="A484" t="s">
        <v>527</v>
      </c>
      <c r="B484">
        <v>141</v>
      </c>
    </row>
    <row r="485" spans="1:2">
      <c r="A485" t="s">
        <v>528</v>
      </c>
      <c r="B485">
        <v>7355</v>
      </c>
    </row>
    <row r="486" spans="1:2">
      <c r="A486" t="s">
        <v>529</v>
      </c>
      <c r="B486">
        <v>580</v>
      </c>
    </row>
    <row r="487" spans="1:2">
      <c r="A487" t="s">
        <v>530</v>
      </c>
      <c r="B487">
        <v>81741</v>
      </c>
    </row>
    <row r="488" spans="1:2">
      <c r="A488" t="s">
        <v>531</v>
      </c>
      <c r="B488">
        <v>591559</v>
      </c>
    </row>
    <row r="489" spans="1:2">
      <c r="A489" t="s">
        <v>532</v>
      </c>
      <c r="B489">
        <v>187697</v>
      </c>
    </row>
    <row r="490" spans="1:2">
      <c r="A490" t="s">
        <v>533</v>
      </c>
      <c r="B490">
        <v>144047</v>
      </c>
    </row>
    <row r="491" spans="1:2">
      <c r="A491" t="s">
        <v>534</v>
      </c>
      <c r="B491">
        <v>715</v>
      </c>
    </row>
    <row r="492" spans="1:2">
      <c r="A492" t="s">
        <v>535</v>
      </c>
      <c r="B492">
        <v>40</v>
      </c>
    </row>
    <row r="493" spans="1:2">
      <c r="A493" t="s">
        <v>536</v>
      </c>
      <c r="B493">
        <v>6107</v>
      </c>
    </row>
    <row r="494" spans="1:2">
      <c r="A494" t="s">
        <v>537</v>
      </c>
      <c r="B494">
        <v>1261</v>
      </c>
    </row>
    <row r="495" spans="1:2">
      <c r="A495" t="s">
        <v>538</v>
      </c>
      <c r="B495">
        <v>50422</v>
      </c>
    </row>
    <row r="496" spans="1:2">
      <c r="A496" t="s">
        <v>539</v>
      </c>
      <c r="B496">
        <v>528825</v>
      </c>
    </row>
    <row r="497" spans="1:2">
      <c r="A497" t="s">
        <v>540</v>
      </c>
      <c r="B497">
        <v>187899</v>
      </c>
    </row>
    <row r="498" spans="1:2">
      <c r="A498" t="s">
        <v>541</v>
      </c>
      <c r="B498">
        <v>103602</v>
      </c>
    </row>
    <row r="499" spans="1:2">
      <c r="A499" t="s">
        <v>542</v>
      </c>
      <c r="B499">
        <v>321</v>
      </c>
    </row>
    <row r="500" spans="1:2">
      <c r="A500" t="s">
        <v>543</v>
      </c>
      <c r="B500">
        <v>14</v>
      </c>
    </row>
    <row r="501" spans="1:2">
      <c r="A501" t="s">
        <v>544</v>
      </c>
      <c r="B501">
        <v>5172</v>
      </c>
    </row>
    <row r="502" spans="1:2">
      <c r="A502" t="s">
        <v>545</v>
      </c>
      <c r="B502">
        <v>1221</v>
      </c>
    </row>
    <row r="503" spans="1:2">
      <c r="A503" t="s">
        <v>546</v>
      </c>
      <c r="B503">
        <v>17097</v>
      </c>
    </row>
    <row r="504" spans="1:2">
      <c r="A504" t="s">
        <v>547</v>
      </c>
      <c r="B504">
        <v>436498</v>
      </c>
    </row>
    <row r="505" spans="1:2">
      <c r="A505" t="s">
        <v>548</v>
      </c>
      <c r="B505">
        <v>176245</v>
      </c>
    </row>
    <row r="506" spans="1:2">
      <c r="A506" t="s">
        <v>549</v>
      </c>
      <c r="B506">
        <v>224</v>
      </c>
    </row>
    <row r="507" spans="1:2">
      <c r="A507" t="s">
        <v>550</v>
      </c>
      <c r="B507">
        <v>4</v>
      </c>
    </row>
    <row r="508" spans="1:2">
      <c r="A508" t="s">
        <v>551</v>
      </c>
      <c r="B508">
        <v>4</v>
      </c>
    </row>
    <row r="509" spans="1:2">
      <c r="A509" t="s">
        <v>552</v>
      </c>
      <c r="B509">
        <v>408</v>
      </c>
    </row>
    <row r="510" spans="1:2">
      <c r="A510" t="s">
        <v>553</v>
      </c>
      <c r="B510">
        <v>273</v>
      </c>
    </row>
    <row r="511" spans="1:2">
      <c r="A511" t="s">
        <v>554</v>
      </c>
      <c r="B511">
        <v>1093</v>
      </c>
    </row>
    <row r="512" spans="1:2">
      <c r="A512" t="s">
        <v>555</v>
      </c>
      <c r="B512">
        <v>322222</v>
      </c>
    </row>
    <row r="513" spans="1:2">
      <c r="A513" t="s">
        <v>556</v>
      </c>
      <c r="B513">
        <v>173018</v>
      </c>
    </row>
    <row r="514" spans="1:2">
      <c r="A514" t="s">
        <v>557</v>
      </c>
      <c r="B514">
        <v>53699</v>
      </c>
    </row>
    <row r="515" spans="1:2">
      <c r="A515" t="s">
        <v>558</v>
      </c>
      <c r="B515">
        <v>944</v>
      </c>
    </row>
    <row r="516" spans="1:2">
      <c r="A516" t="s">
        <v>559</v>
      </c>
      <c r="B516">
        <v>96</v>
      </c>
    </row>
    <row r="517" spans="1:2">
      <c r="A517" t="s">
        <v>560</v>
      </c>
      <c r="B517">
        <v>4788</v>
      </c>
    </row>
    <row r="518" spans="1:2">
      <c r="A518" t="s">
        <v>561</v>
      </c>
      <c r="B518">
        <v>338</v>
      </c>
    </row>
    <row r="519" spans="1:2">
      <c r="A519" t="s">
        <v>562</v>
      </c>
      <c r="B519">
        <v>32493</v>
      </c>
    </row>
    <row r="520" spans="1:2">
      <c r="A520" t="s">
        <v>563</v>
      </c>
      <c r="B520">
        <v>399255</v>
      </c>
    </row>
    <row r="521" spans="1:2">
      <c r="A521" t="s">
        <v>564</v>
      </c>
      <c r="B521">
        <v>188770</v>
      </c>
    </row>
    <row r="522" spans="1:2">
      <c r="A522" t="s">
        <v>565</v>
      </c>
      <c r="B522">
        <v>3587</v>
      </c>
    </row>
    <row r="523" spans="1:2">
      <c r="A523" t="s">
        <v>566</v>
      </c>
      <c r="B523">
        <v>101</v>
      </c>
    </row>
    <row r="524" spans="1:2">
      <c r="A524" t="s">
        <v>567</v>
      </c>
      <c r="B524">
        <v>7</v>
      </c>
    </row>
    <row r="525" spans="1:2">
      <c r="A525" t="s">
        <v>568</v>
      </c>
      <c r="B525">
        <v>2266</v>
      </c>
    </row>
    <row r="526" spans="1:2">
      <c r="A526" t="s">
        <v>569</v>
      </c>
      <c r="B526">
        <v>1597</v>
      </c>
    </row>
    <row r="527" spans="1:2">
      <c r="A527" t="s">
        <v>570</v>
      </c>
      <c r="B527">
        <v>11177</v>
      </c>
    </row>
    <row r="528" spans="1:2">
      <c r="A528" t="s">
        <v>571</v>
      </c>
      <c r="B528">
        <v>366592</v>
      </c>
    </row>
    <row r="529" spans="1:2">
      <c r="A529" t="s">
        <v>572</v>
      </c>
      <c r="B529">
        <v>187819</v>
      </c>
    </row>
    <row r="530" spans="1:2">
      <c r="A530" t="s">
        <v>573</v>
      </c>
      <c r="B530">
        <v>703</v>
      </c>
    </row>
    <row r="531" spans="1:2">
      <c r="A531" t="s">
        <v>574</v>
      </c>
      <c r="B531">
        <v>3</v>
      </c>
    </row>
    <row r="532" spans="1:2">
      <c r="A532" t="s">
        <v>575</v>
      </c>
      <c r="B532">
        <v>0</v>
      </c>
    </row>
    <row r="533" spans="1:2">
      <c r="A533" t="s">
        <v>576</v>
      </c>
      <c r="B533">
        <v>0</v>
      </c>
    </row>
    <row r="534" spans="1:2">
      <c r="A534" t="s">
        <v>577</v>
      </c>
      <c r="B534">
        <v>0</v>
      </c>
    </row>
    <row r="535" spans="1:2">
      <c r="A535" t="s">
        <v>578</v>
      </c>
      <c r="B535">
        <v>0</v>
      </c>
    </row>
    <row r="536" spans="1:2">
      <c r="A536" t="s">
        <v>579</v>
      </c>
      <c r="B536">
        <v>320114</v>
      </c>
    </row>
    <row r="537" spans="1:2">
      <c r="A537" t="s">
        <v>580</v>
      </c>
      <c r="B537">
        <v>102677</v>
      </c>
    </row>
    <row r="538" spans="1:2">
      <c r="A538" t="s">
        <v>581</v>
      </c>
      <c r="B538">
        <v>82</v>
      </c>
    </row>
    <row r="539" spans="1:2">
      <c r="A539" t="s">
        <v>582</v>
      </c>
      <c r="B539">
        <v>11</v>
      </c>
    </row>
    <row r="540" spans="1:2">
      <c r="A540" t="s">
        <v>583</v>
      </c>
      <c r="B540">
        <v>3</v>
      </c>
    </row>
    <row r="541" spans="1:2">
      <c r="A541" t="s">
        <v>584</v>
      </c>
      <c r="B541">
        <v>161</v>
      </c>
    </row>
    <row r="542" spans="1:2">
      <c r="A542" t="s">
        <v>585</v>
      </c>
      <c r="B542">
        <v>69</v>
      </c>
    </row>
    <row r="543" spans="1:2">
      <c r="A543" t="s">
        <v>586</v>
      </c>
      <c r="B543">
        <v>206</v>
      </c>
    </row>
    <row r="544" spans="1:2">
      <c r="A544" t="s">
        <v>587</v>
      </c>
      <c r="B544">
        <v>121115</v>
      </c>
    </row>
    <row r="545" spans="1:2">
      <c r="A545" t="s">
        <v>588</v>
      </c>
      <c r="B545">
        <v>107301</v>
      </c>
    </row>
    <row r="546" spans="1:2">
      <c r="A546" t="s">
        <v>589</v>
      </c>
      <c r="B546">
        <v>66</v>
      </c>
    </row>
    <row r="547" spans="1:2">
      <c r="A547" t="s">
        <v>590</v>
      </c>
      <c r="B547">
        <v>7</v>
      </c>
    </row>
    <row r="548" spans="1:2">
      <c r="A548" t="s">
        <v>591</v>
      </c>
      <c r="B548">
        <v>1</v>
      </c>
    </row>
    <row r="549" spans="1:2">
      <c r="A549" t="s">
        <v>592</v>
      </c>
      <c r="B549">
        <v>155</v>
      </c>
    </row>
    <row r="550" spans="1:2">
      <c r="A550" t="s">
        <v>593</v>
      </c>
      <c r="B550">
        <v>155</v>
      </c>
    </row>
    <row r="551" spans="1:2">
      <c r="A551" t="s">
        <v>594</v>
      </c>
      <c r="B551">
        <v>155</v>
      </c>
    </row>
    <row r="552" spans="1:2">
      <c r="A552" t="s">
        <v>595</v>
      </c>
      <c r="B552">
        <v>127850</v>
      </c>
    </row>
    <row r="553" spans="1:2">
      <c r="A553" t="s">
        <v>596</v>
      </c>
      <c r="B553">
        <v>105970</v>
      </c>
    </row>
    <row r="554" spans="1:2">
      <c r="A554" t="s">
        <v>597</v>
      </c>
      <c r="B554">
        <v>69</v>
      </c>
    </row>
    <row r="555" spans="1:2">
      <c r="A555" t="s">
        <v>598</v>
      </c>
      <c r="B555">
        <v>8</v>
      </c>
    </row>
    <row r="556" spans="1:2">
      <c r="A556" t="s">
        <v>599</v>
      </c>
      <c r="B556">
        <v>2</v>
      </c>
    </row>
    <row r="557" spans="1:2">
      <c r="A557" t="s">
        <v>600</v>
      </c>
      <c r="B557">
        <v>108</v>
      </c>
    </row>
    <row r="558" spans="1:2">
      <c r="A558" t="s">
        <v>601</v>
      </c>
      <c r="B558">
        <v>88</v>
      </c>
    </row>
    <row r="559" spans="1:2">
      <c r="A559" t="s">
        <v>602</v>
      </c>
      <c r="B559">
        <v>176</v>
      </c>
    </row>
    <row r="560" spans="1:2">
      <c r="A560" t="s">
        <v>603</v>
      </c>
      <c r="B560">
        <v>126333</v>
      </c>
    </row>
    <row r="561" spans="1:2">
      <c r="A561" t="s">
        <v>604</v>
      </c>
      <c r="B561">
        <v>108634</v>
      </c>
    </row>
    <row r="562" spans="1:2">
      <c r="A562" t="s">
        <v>605</v>
      </c>
      <c r="B562">
        <v>65</v>
      </c>
    </row>
    <row r="563" spans="1:2">
      <c r="A563" t="s">
        <v>606</v>
      </c>
      <c r="B563">
        <v>9</v>
      </c>
    </row>
    <row r="564" spans="1:2">
      <c r="A564" t="s">
        <v>607</v>
      </c>
      <c r="B564">
        <v>2</v>
      </c>
    </row>
    <row r="565" spans="1:2">
      <c r="A565" t="s">
        <v>608</v>
      </c>
      <c r="B565">
        <v>127</v>
      </c>
    </row>
    <row r="566" spans="1:2">
      <c r="A566" t="s">
        <v>609</v>
      </c>
      <c r="B566">
        <v>95</v>
      </c>
    </row>
    <row r="567" spans="1:2">
      <c r="A567" t="s">
        <v>610</v>
      </c>
      <c r="B567">
        <v>189</v>
      </c>
    </row>
    <row r="568" spans="1:2">
      <c r="A568" t="s">
        <v>611</v>
      </c>
      <c r="B568">
        <v>134822</v>
      </c>
    </row>
    <row r="569" spans="1:2">
      <c r="A569" t="s">
        <v>612</v>
      </c>
      <c r="B569">
        <v>116423</v>
      </c>
    </row>
    <row r="570" spans="1:2">
      <c r="A570" t="s">
        <v>613</v>
      </c>
      <c r="B570">
        <v>232</v>
      </c>
    </row>
    <row r="571" spans="1:2">
      <c r="A571" t="s">
        <v>614</v>
      </c>
      <c r="B571">
        <v>2</v>
      </c>
    </row>
    <row r="572" spans="1:2">
      <c r="A572" t="s">
        <v>615</v>
      </c>
      <c r="B572">
        <v>0</v>
      </c>
    </row>
    <row r="573" spans="1:2">
      <c r="A573" t="s">
        <v>616</v>
      </c>
      <c r="B573">
        <v>0</v>
      </c>
    </row>
    <row r="574" spans="1:2">
      <c r="A574" t="s">
        <v>617</v>
      </c>
      <c r="B574">
        <v>0</v>
      </c>
    </row>
    <row r="575" spans="1:2">
      <c r="A575" t="s">
        <v>618</v>
      </c>
      <c r="B575">
        <v>0</v>
      </c>
    </row>
    <row r="576" spans="1:2">
      <c r="A576" t="s">
        <v>619</v>
      </c>
      <c r="B576">
        <v>330763</v>
      </c>
    </row>
    <row r="577" spans="1:2">
      <c r="A577" t="s">
        <v>620</v>
      </c>
      <c r="B577">
        <v>117601</v>
      </c>
    </row>
    <row r="578" spans="1:2">
      <c r="A578" t="s">
        <v>621</v>
      </c>
      <c r="B578">
        <v>210</v>
      </c>
    </row>
    <row r="579" spans="1:2">
      <c r="A579" t="s">
        <v>622</v>
      </c>
      <c r="B579">
        <v>2</v>
      </c>
    </row>
    <row r="580" spans="1:2">
      <c r="A580" t="s">
        <v>623</v>
      </c>
      <c r="B580">
        <v>2</v>
      </c>
    </row>
    <row r="581" spans="1:2">
      <c r="A581" t="s">
        <v>624</v>
      </c>
      <c r="B581">
        <v>328</v>
      </c>
    </row>
    <row r="582" spans="1:2">
      <c r="A582" t="s">
        <v>625</v>
      </c>
      <c r="B582">
        <v>224</v>
      </c>
    </row>
    <row r="583" spans="1:2">
      <c r="A583" t="s">
        <v>626</v>
      </c>
      <c r="B583">
        <v>447</v>
      </c>
    </row>
    <row r="584" spans="1:2">
      <c r="A584" t="s">
        <v>627</v>
      </c>
      <c r="B584">
        <v>318232</v>
      </c>
    </row>
    <row r="585" spans="1:2">
      <c r="A585" t="s">
        <v>628</v>
      </c>
      <c r="B585">
        <v>118226</v>
      </c>
    </row>
    <row r="586" spans="1:2">
      <c r="A586" t="s">
        <v>629</v>
      </c>
      <c r="B586">
        <v>217</v>
      </c>
    </row>
    <row r="587" spans="1:2">
      <c r="A587" t="s">
        <v>630</v>
      </c>
      <c r="B587">
        <v>3</v>
      </c>
    </row>
    <row r="588" spans="1:2">
      <c r="A588" t="s">
        <v>631</v>
      </c>
      <c r="B588">
        <v>0</v>
      </c>
    </row>
    <row r="589" spans="1:2">
      <c r="A589" t="s">
        <v>632</v>
      </c>
      <c r="B589">
        <v>0</v>
      </c>
    </row>
    <row r="590" spans="1:2">
      <c r="A590" t="s">
        <v>633</v>
      </c>
      <c r="B590">
        <v>0</v>
      </c>
    </row>
    <row r="591" spans="1:2">
      <c r="A591" t="s">
        <v>634</v>
      </c>
      <c r="B591">
        <v>0</v>
      </c>
    </row>
    <row r="592" spans="1:2">
      <c r="A592" t="s">
        <v>635</v>
      </c>
      <c r="B592">
        <v>339643</v>
      </c>
    </row>
    <row r="593" spans="1:2">
      <c r="A593" t="s">
        <v>636</v>
      </c>
      <c r="B593">
        <v>116332</v>
      </c>
    </row>
    <row r="594" spans="1:2">
      <c r="A594" t="s">
        <v>637</v>
      </c>
      <c r="B594">
        <v>211</v>
      </c>
    </row>
    <row r="595" spans="1:2">
      <c r="A595" t="s">
        <v>638</v>
      </c>
      <c r="B595">
        <v>2</v>
      </c>
    </row>
    <row r="596" spans="1:2">
      <c r="A596" t="s">
        <v>639</v>
      </c>
      <c r="B596">
        <v>0</v>
      </c>
    </row>
    <row r="597" spans="1:2">
      <c r="A597" t="s">
        <v>640</v>
      </c>
      <c r="B597">
        <v>0</v>
      </c>
    </row>
    <row r="598" spans="1:2">
      <c r="A598" t="s">
        <v>641</v>
      </c>
      <c r="B598">
        <v>0</v>
      </c>
    </row>
    <row r="599" spans="1:2">
      <c r="A599" t="s">
        <v>642</v>
      </c>
      <c r="B599">
        <v>0</v>
      </c>
    </row>
    <row r="600" spans="1:2">
      <c r="A600" t="s">
        <v>643</v>
      </c>
      <c r="B600">
        <v>315728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L17"/>
  <sheetViews>
    <sheetView workbookViewId="0">
      <selection activeCell="E14" sqref="E14"/>
    </sheetView>
  </sheetViews>
  <sheetFormatPr defaultRowHeight="15"/>
  <cols>
    <col min="1" max="1" width="23.42578125" bestFit="1" customWidth="1"/>
  </cols>
  <sheetData>
    <row r="1" spans="1:12">
      <c r="B1" t="s">
        <v>5</v>
      </c>
      <c r="C1" t="s">
        <v>25</v>
      </c>
      <c r="D1" t="s">
        <v>6</v>
      </c>
      <c r="E1" t="s">
        <v>7</v>
      </c>
      <c r="F1" t="s">
        <v>8</v>
      </c>
      <c r="G1" t="s">
        <v>0</v>
      </c>
      <c r="H1" t="s">
        <v>1</v>
      </c>
      <c r="I1" t="s">
        <v>2</v>
      </c>
      <c r="J1" t="s">
        <v>3</v>
      </c>
      <c r="K1" t="s">
        <v>4</v>
      </c>
      <c r="L1" t="s">
        <v>9</v>
      </c>
    </row>
    <row r="2" spans="1:12">
      <c r="A2" t="s">
        <v>10</v>
      </c>
      <c r="B2" s="2"/>
      <c r="C2" s="2"/>
      <c r="D2" s="2"/>
      <c r="E2" s="2">
        <v>3</v>
      </c>
      <c r="F2" s="2"/>
      <c r="G2" s="2"/>
      <c r="H2" s="2"/>
      <c r="I2" s="2"/>
      <c r="J2" s="2"/>
      <c r="K2" s="2"/>
      <c r="L2" s="2"/>
    </row>
    <row r="3" spans="1:12">
      <c r="A3" t="s">
        <v>11</v>
      </c>
      <c r="B3" s="2"/>
      <c r="C3" s="2"/>
      <c r="D3" s="2"/>
      <c r="E3" s="2">
        <v>5</v>
      </c>
      <c r="F3" s="2"/>
      <c r="G3" s="2"/>
      <c r="H3" s="2"/>
      <c r="I3" s="2"/>
      <c r="J3" s="2"/>
      <c r="K3" s="2"/>
      <c r="L3" s="2"/>
    </row>
    <row r="4" spans="1:12">
      <c r="A4" t="s">
        <v>12</v>
      </c>
      <c r="B4" s="2"/>
      <c r="C4" s="2"/>
      <c r="D4" s="2"/>
      <c r="E4" s="2">
        <v>5</v>
      </c>
      <c r="F4">
        <v>2</v>
      </c>
      <c r="H4" s="2">
        <v>1</v>
      </c>
      <c r="I4" s="2">
        <v>3</v>
      </c>
      <c r="J4" s="2">
        <v>2</v>
      </c>
      <c r="K4" s="2"/>
      <c r="L4" s="2"/>
    </row>
    <row r="5" spans="1:12">
      <c r="A5" t="s">
        <v>13</v>
      </c>
      <c r="B5" s="2"/>
      <c r="C5" s="2">
        <v>282</v>
      </c>
      <c r="D5" s="2">
        <v>41</v>
      </c>
      <c r="E5" s="2">
        <v>3</v>
      </c>
      <c r="F5" s="2">
        <v>1</v>
      </c>
      <c r="G5" s="2"/>
      <c r="H5" s="2">
        <v>12</v>
      </c>
      <c r="I5" s="2">
        <v>17</v>
      </c>
      <c r="J5" s="2">
        <v>104</v>
      </c>
      <c r="K5" s="2"/>
      <c r="L5" s="2"/>
    </row>
    <row r="6" spans="1:12">
      <c r="A6" t="s">
        <v>14</v>
      </c>
      <c r="B6" s="2"/>
      <c r="C6" s="2">
        <v>308</v>
      </c>
      <c r="D6" s="2">
        <v>41</v>
      </c>
      <c r="E6" s="2">
        <v>4</v>
      </c>
      <c r="F6" s="2">
        <v>2</v>
      </c>
      <c r="H6" s="2">
        <v>12</v>
      </c>
      <c r="I6" s="2">
        <v>17</v>
      </c>
      <c r="J6" s="2">
        <v>119</v>
      </c>
      <c r="K6" s="2"/>
      <c r="L6" s="2"/>
    </row>
    <row r="7" spans="1:12">
      <c r="A7" t="s">
        <v>15</v>
      </c>
      <c r="B7" s="2">
        <v>11</v>
      </c>
      <c r="C7" s="2"/>
      <c r="D7" s="2"/>
      <c r="E7" s="2">
        <v>17</v>
      </c>
      <c r="F7" s="2">
        <v>4</v>
      </c>
      <c r="H7" s="2">
        <v>21</v>
      </c>
      <c r="I7" s="2">
        <v>7</v>
      </c>
      <c r="J7" s="2">
        <v>3</v>
      </c>
      <c r="K7" s="2">
        <v>1</v>
      </c>
      <c r="L7" s="2"/>
    </row>
    <row r="8" spans="1:12">
      <c r="A8" t="s">
        <v>16</v>
      </c>
      <c r="B8" s="2"/>
      <c r="C8" s="2"/>
      <c r="D8" s="2"/>
      <c r="E8" s="2">
        <v>1</v>
      </c>
      <c r="F8" s="2"/>
      <c r="H8" s="2"/>
      <c r="I8" s="2"/>
      <c r="J8" s="2"/>
      <c r="K8" s="2"/>
      <c r="L8" s="2"/>
    </row>
    <row r="9" spans="1:12">
      <c r="A9" t="s">
        <v>17</v>
      </c>
      <c r="B9" s="2">
        <v>5</v>
      </c>
      <c r="C9" s="2"/>
      <c r="D9" s="2"/>
      <c r="E9" s="2">
        <v>2</v>
      </c>
      <c r="F9" s="2"/>
      <c r="H9" s="2">
        <v>2</v>
      </c>
      <c r="I9" s="2"/>
      <c r="J9" s="2">
        <v>5</v>
      </c>
      <c r="K9" s="2"/>
      <c r="L9" s="2"/>
    </row>
    <row r="10" spans="1:12">
      <c r="A10" t="s">
        <v>22</v>
      </c>
      <c r="B10" s="2"/>
      <c r="C10" s="2">
        <v>26</v>
      </c>
      <c r="D10" s="2"/>
      <c r="E10" s="2"/>
      <c r="F10" s="2"/>
      <c r="G10" s="2"/>
      <c r="H10" s="2"/>
      <c r="I10" s="2"/>
      <c r="J10" s="2"/>
      <c r="K10" s="2"/>
      <c r="L10" s="2"/>
    </row>
    <row r="11" spans="1:12">
      <c r="A11" t="s">
        <v>18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>
        <v>2</v>
      </c>
    </row>
    <row r="12" spans="1:12">
      <c r="A12" t="s">
        <v>19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>
        <v>1</v>
      </c>
    </row>
    <row r="13" spans="1:12">
      <c r="A13" t="s">
        <v>20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>
        <v>2</v>
      </c>
    </row>
    <row r="14" spans="1:12">
      <c r="A14" t="s">
        <v>21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>
        <v>2</v>
      </c>
    </row>
    <row r="16" spans="1:12">
      <c r="A16" t="s">
        <v>32</v>
      </c>
      <c r="B16">
        <f>COUNT(B2:L14)</f>
        <v>38</v>
      </c>
    </row>
    <row r="17" spans="1:2">
      <c r="A17" t="s">
        <v>33</v>
      </c>
      <c r="B17">
        <f>SUM(B2:L14)</f>
        <v>1096</v>
      </c>
    </row>
  </sheetData>
  <conditionalFormatting sqref="B2:L14">
    <cfRule type="iconSet" priority="2">
      <iconSet reverse="1">
        <cfvo type="percent" val="0"/>
        <cfvo type="num" val="5"/>
        <cfvo type="num" val="15"/>
      </iconSet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L17"/>
  <sheetViews>
    <sheetView workbookViewId="0">
      <selection activeCell="F22" sqref="F22"/>
    </sheetView>
  </sheetViews>
  <sheetFormatPr defaultRowHeight="15"/>
  <cols>
    <col min="1" max="1" width="23.42578125" bestFit="1" customWidth="1"/>
  </cols>
  <sheetData>
    <row r="1" spans="1:12">
      <c r="B1" t="s">
        <v>5</v>
      </c>
      <c r="C1" t="s">
        <v>25</v>
      </c>
      <c r="D1" t="s">
        <v>6</v>
      </c>
      <c r="E1" t="s">
        <v>7</v>
      </c>
      <c r="F1" t="s">
        <v>8</v>
      </c>
      <c r="G1" t="s">
        <v>0</v>
      </c>
      <c r="H1" t="s">
        <v>1</v>
      </c>
      <c r="I1" t="s">
        <v>2</v>
      </c>
      <c r="J1" t="s">
        <v>3</v>
      </c>
      <c r="K1" t="s">
        <v>4</v>
      </c>
      <c r="L1" t="s">
        <v>9</v>
      </c>
    </row>
    <row r="2" spans="1:12">
      <c r="A2" t="s">
        <v>10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>
      <c r="A3" t="s">
        <v>11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spans="1:12">
      <c r="A4" t="s">
        <v>12</v>
      </c>
      <c r="B4" s="2"/>
      <c r="C4" s="2"/>
      <c r="D4" s="2"/>
      <c r="E4" s="2">
        <v>2</v>
      </c>
      <c r="F4" s="2">
        <v>1</v>
      </c>
      <c r="G4" s="2"/>
      <c r="H4" s="2">
        <v>1</v>
      </c>
      <c r="I4" s="2"/>
      <c r="J4" s="2"/>
      <c r="K4" s="2"/>
      <c r="L4" s="2"/>
    </row>
    <row r="5" spans="1:12">
      <c r="A5" t="s">
        <v>13</v>
      </c>
      <c r="B5" s="2"/>
      <c r="C5" s="2">
        <v>245</v>
      </c>
      <c r="D5" s="2">
        <v>23</v>
      </c>
      <c r="E5" s="2">
        <v>1</v>
      </c>
      <c r="F5" s="2"/>
      <c r="G5" s="2"/>
      <c r="H5" s="2">
        <v>8</v>
      </c>
      <c r="I5" s="2"/>
      <c r="J5" s="2">
        <v>63</v>
      </c>
      <c r="K5" s="2"/>
      <c r="L5" s="2"/>
    </row>
    <row r="6" spans="1:12">
      <c r="A6" t="s">
        <v>14</v>
      </c>
      <c r="B6" s="2"/>
      <c r="C6" s="2">
        <v>82</v>
      </c>
      <c r="D6" s="2"/>
      <c r="E6" s="2">
        <v>1</v>
      </c>
      <c r="F6" s="2"/>
      <c r="G6" s="2"/>
      <c r="H6" s="2">
        <v>2</v>
      </c>
      <c r="I6" s="2"/>
      <c r="J6" s="2">
        <v>6</v>
      </c>
      <c r="K6" s="2"/>
      <c r="L6" s="2"/>
    </row>
    <row r="7" spans="1:12">
      <c r="A7" t="s">
        <v>15</v>
      </c>
      <c r="B7" s="2"/>
      <c r="C7" s="2"/>
      <c r="D7" s="2"/>
      <c r="E7" s="2">
        <v>7</v>
      </c>
      <c r="F7" s="2"/>
      <c r="G7" s="2"/>
      <c r="H7" s="2">
        <v>12</v>
      </c>
      <c r="I7" s="2"/>
      <c r="J7" s="2"/>
      <c r="K7" s="2"/>
      <c r="L7" s="2"/>
    </row>
    <row r="8" spans="1:12">
      <c r="A8" t="s">
        <v>16</v>
      </c>
      <c r="B8" s="2"/>
      <c r="C8" s="2"/>
      <c r="D8" s="2"/>
      <c r="E8" s="2">
        <v>1</v>
      </c>
      <c r="F8" s="2"/>
      <c r="G8" s="2"/>
      <c r="H8" s="2"/>
      <c r="I8" s="2"/>
      <c r="J8" s="2"/>
      <c r="K8" s="2"/>
      <c r="L8" s="2"/>
    </row>
    <row r="9" spans="1:12">
      <c r="A9" t="s">
        <v>17</v>
      </c>
      <c r="B9" s="2"/>
      <c r="C9" s="2"/>
      <c r="D9" s="2"/>
      <c r="E9" s="2">
        <v>1</v>
      </c>
      <c r="F9" s="2"/>
      <c r="G9" s="2"/>
      <c r="H9" s="2">
        <v>1</v>
      </c>
      <c r="I9" s="2"/>
      <c r="J9" s="2"/>
      <c r="K9" s="2"/>
      <c r="L9" s="2"/>
    </row>
    <row r="10" spans="1:12">
      <c r="A10" t="s">
        <v>22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</row>
    <row r="11" spans="1:12">
      <c r="A11" t="s">
        <v>18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>
        <v>2</v>
      </c>
    </row>
    <row r="12" spans="1:12">
      <c r="A12" t="s">
        <v>19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</row>
    <row r="13" spans="1:12">
      <c r="A13" t="s">
        <v>20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>
        <v>2</v>
      </c>
    </row>
    <row r="14" spans="1:12">
      <c r="A14" t="s">
        <v>21</v>
      </c>
      <c r="B14" s="2"/>
      <c r="C14" s="2"/>
      <c r="D14" s="2"/>
      <c r="E14" s="2"/>
      <c r="F14" s="2"/>
      <c r="G14" s="2"/>
      <c r="H14" s="2"/>
      <c r="I14" s="2"/>
      <c r="J14" s="2"/>
      <c r="K14" s="2"/>
    </row>
    <row r="16" spans="1:12">
      <c r="A16" t="s">
        <v>32</v>
      </c>
      <c r="B16">
        <f>COUNT(B2:L14)</f>
        <v>19</v>
      </c>
    </row>
    <row r="17" spans="1:2">
      <c r="A17" t="s">
        <v>33</v>
      </c>
      <c r="B17">
        <f>SUM(B2:L14)</f>
        <v>461</v>
      </c>
    </row>
  </sheetData>
  <conditionalFormatting sqref="B2:K14 L2:L13">
    <cfRule type="iconSet" priority="2">
      <iconSet reverse="1">
        <cfvo type="percent" val="0"/>
        <cfvo type="num" val="5"/>
        <cfvo type="num" val="15"/>
      </iconSet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L17"/>
  <sheetViews>
    <sheetView workbookViewId="0">
      <selection activeCell="H11" sqref="H11"/>
    </sheetView>
  </sheetViews>
  <sheetFormatPr defaultRowHeight="15"/>
  <cols>
    <col min="1" max="1" width="23.42578125" bestFit="1" customWidth="1"/>
  </cols>
  <sheetData>
    <row r="1" spans="1:12">
      <c r="B1" t="s">
        <v>5</v>
      </c>
      <c r="C1" t="s">
        <v>25</v>
      </c>
      <c r="D1" t="s">
        <v>6</v>
      </c>
      <c r="E1" t="s">
        <v>7</v>
      </c>
      <c r="F1" t="s">
        <v>8</v>
      </c>
      <c r="G1" t="s">
        <v>0</v>
      </c>
      <c r="H1" t="s">
        <v>1</v>
      </c>
      <c r="I1" t="s">
        <v>2</v>
      </c>
      <c r="J1" t="s">
        <v>3</v>
      </c>
      <c r="K1" t="s">
        <v>4</v>
      </c>
      <c r="L1" t="s">
        <v>9</v>
      </c>
    </row>
    <row r="2" spans="1:12">
      <c r="A2" t="s">
        <v>10</v>
      </c>
      <c r="B2" s="2" t="str">
        <f>IF('PPFs after FI'!B2&gt;0,'PPFs after FI'!B2-'PPFs after FS'!B2,"")</f>
        <v/>
      </c>
      <c r="C2" s="2" t="str">
        <f>IF('PPFs after FI'!C2&gt;0,'PPFs after FI'!C2-'PPFs after FS'!C2,"")</f>
        <v/>
      </c>
      <c r="D2" s="2" t="str">
        <f>IF('PPFs after FI'!D2&gt;0,'PPFs after FI'!D2-'PPFs after FS'!D2,"")</f>
        <v/>
      </c>
      <c r="E2" s="2">
        <f>IF('PPFs after FI'!E2&gt;0,'PPFs after FI'!E2-'PPFs after FS'!E2,"")</f>
        <v>3</v>
      </c>
      <c r="F2" s="2" t="str">
        <f>IF('PPFs after FI'!F2&gt;0,'PPFs after FI'!F2-'PPFs after FS'!F2,"")</f>
        <v/>
      </c>
      <c r="G2" s="2" t="str">
        <f>IF('PPFs after FI'!G2&gt;0,'PPFs after FI'!G2-'PPFs after FS'!G2,"")</f>
        <v/>
      </c>
      <c r="H2" s="2" t="str">
        <f>IF('PPFs after FI'!H2&gt;0,'PPFs after FI'!H2-'PPFs after FS'!H2,"")</f>
        <v/>
      </c>
      <c r="I2" s="2" t="str">
        <f>IF('PPFs after FI'!I2&gt;0,'PPFs after FI'!I2-'PPFs after FS'!I2,"")</f>
        <v/>
      </c>
      <c r="J2" s="2" t="str">
        <f>IF('PPFs after FI'!J2&gt;0,'PPFs after FI'!J2-'PPFs after FS'!J2,"")</f>
        <v/>
      </c>
      <c r="K2" s="2" t="str">
        <f>IF('PPFs after FI'!K2&gt;0,'PPFs after FI'!K2-'PPFs after FS'!K2,"")</f>
        <v/>
      </c>
      <c r="L2" s="2" t="str">
        <f>IF('PPFs after FI'!L2&gt;0,'PPFs after FI'!L2-'PPFs after FS'!L2,"")</f>
        <v/>
      </c>
    </row>
    <row r="3" spans="1:12">
      <c r="A3" t="s">
        <v>11</v>
      </c>
      <c r="B3" s="2" t="str">
        <f>IF('PPFs after FI'!B3&gt;0,'PPFs after FI'!B3-'PPFs after FS'!B3,"")</f>
        <v/>
      </c>
      <c r="C3" s="2" t="str">
        <f>IF('PPFs after FI'!C3&gt;0,'PPFs after FI'!C3-'PPFs after FS'!C3,"")</f>
        <v/>
      </c>
      <c r="D3" s="2" t="str">
        <f>IF('PPFs after FI'!D3&gt;0,'PPFs after FI'!D3-'PPFs after FS'!D3,"")</f>
        <v/>
      </c>
      <c r="E3" s="2">
        <f>IF('PPFs after FI'!E3&gt;0,'PPFs after FI'!E3-'PPFs after FS'!E3,"")</f>
        <v>5</v>
      </c>
      <c r="F3" s="2" t="str">
        <f>IF('PPFs after FI'!F3&gt;0,'PPFs after FI'!F3-'PPFs after FS'!F3,"")</f>
        <v/>
      </c>
      <c r="G3" s="2" t="str">
        <f>IF('PPFs after FI'!G3&gt;0,'PPFs after FI'!G3-'PPFs after FS'!G3,"")</f>
        <v/>
      </c>
      <c r="H3" s="2" t="str">
        <f>IF('PPFs after FI'!H3&gt;0,'PPFs after FI'!H3-'PPFs after FS'!H3,"")</f>
        <v/>
      </c>
      <c r="I3" s="2" t="str">
        <f>IF('PPFs after FI'!I3&gt;0,'PPFs after FI'!I3-'PPFs after FS'!I3,"")</f>
        <v/>
      </c>
      <c r="J3" s="2" t="str">
        <f>IF('PPFs after FI'!J3&gt;0,'PPFs after FI'!J3-'PPFs after FS'!J3,"")</f>
        <v/>
      </c>
      <c r="K3" s="2" t="str">
        <f>IF('PPFs after FI'!K3&gt;0,'PPFs after FI'!K3-'PPFs after FS'!K3,"")</f>
        <v/>
      </c>
      <c r="L3" s="2" t="str">
        <f>IF('PPFs after FI'!L3&gt;0,'PPFs after FI'!L3-'PPFs after FS'!L3,"")</f>
        <v/>
      </c>
    </row>
    <row r="4" spans="1:12">
      <c r="A4" t="s">
        <v>12</v>
      </c>
      <c r="B4" s="2" t="str">
        <f>IF('PPFs after FI'!B4&gt;0,'PPFs after FI'!B4-'PPFs after FS'!B4,"")</f>
        <v/>
      </c>
      <c r="C4" s="2" t="str">
        <f>IF('PPFs after FI'!C4&gt;0,'PPFs after FI'!C4-'PPFs after FS'!C4,"")</f>
        <v/>
      </c>
      <c r="D4" s="2" t="str">
        <f>IF('PPFs after FI'!D4&gt;0,'PPFs after FI'!D4-'PPFs after FS'!D4,"")</f>
        <v/>
      </c>
      <c r="E4" s="2">
        <f>IF('PPFs after FI'!E4&gt;0,'PPFs after FI'!E4-'PPFs after FS'!E4,"")</f>
        <v>3</v>
      </c>
      <c r="F4" s="2">
        <f>IF('PPFs after FI'!F4&gt;0,'PPFs after FI'!F4-'PPFs after FS'!F4,"")</f>
        <v>1</v>
      </c>
      <c r="G4" s="2" t="str">
        <f>IF('PPFs after FI'!G4&gt;0,'PPFs after FI'!G4-'PPFs after FS'!G4,"")</f>
        <v/>
      </c>
      <c r="H4" s="2">
        <f>IF('PPFs after FI'!H4&gt;0,'PPFs after FI'!H4-'PPFs after FS'!H4,"")</f>
        <v>0</v>
      </c>
      <c r="I4" s="2">
        <f>IF('PPFs after FI'!I4&gt;0,'PPFs after FI'!I4-'PPFs after FS'!I4,"")</f>
        <v>3</v>
      </c>
      <c r="J4" s="2">
        <f>IF('PPFs after FI'!J4&gt;0,'PPFs after FI'!J4-'PPFs after FS'!J4,"")</f>
        <v>2</v>
      </c>
      <c r="K4" s="2" t="str">
        <f>IF('PPFs after FI'!K4&gt;0,'PPFs after FI'!K4-'PPFs after FS'!K4,"")</f>
        <v/>
      </c>
      <c r="L4" s="2" t="str">
        <f>IF('PPFs after FI'!L4&gt;0,'PPFs after FI'!L4-'PPFs after FS'!L4,"")</f>
        <v/>
      </c>
    </row>
    <row r="5" spans="1:12">
      <c r="A5" t="s">
        <v>13</v>
      </c>
      <c r="B5" s="2" t="str">
        <f>IF('PPFs after FI'!B5&gt;0,'PPFs after FI'!B5-'PPFs after FS'!B5,"")</f>
        <v/>
      </c>
      <c r="C5" s="2">
        <f>IF('PPFs after FI'!C5&gt;0,'PPFs after FI'!C5-'PPFs after FS'!C5,"")</f>
        <v>37</v>
      </c>
      <c r="D5" s="2">
        <f>IF('PPFs after FI'!D5&gt;0,'PPFs after FI'!D5-'PPFs after FS'!D5,"")</f>
        <v>18</v>
      </c>
      <c r="E5" s="2">
        <f>IF('PPFs after FI'!E5&gt;0,'PPFs after FI'!E5-'PPFs after FS'!E5,"")</f>
        <v>2</v>
      </c>
      <c r="F5" s="2">
        <f>IF('PPFs after FI'!F5&gt;0,'PPFs after FI'!F5-'PPFs after FS'!F5,"")</f>
        <v>1</v>
      </c>
      <c r="G5" s="2" t="str">
        <f>IF('PPFs after FI'!G5&gt;0,'PPFs after FI'!G5-'PPFs after FS'!G5,"")</f>
        <v/>
      </c>
      <c r="H5" s="2">
        <f>IF('PPFs after FI'!H5&gt;0,'PPFs after FI'!H5-'PPFs after FS'!H5,"")</f>
        <v>4</v>
      </c>
      <c r="I5" s="2">
        <f>IF('PPFs after FI'!I5&gt;0,'PPFs after FI'!I5-'PPFs after FS'!I5,"")</f>
        <v>17</v>
      </c>
      <c r="J5" s="2">
        <f>IF('PPFs after FI'!J5&gt;0,'PPFs after FI'!J5-'PPFs after FS'!J5,"")</f>
        <v>41</v>
      </c>
      <c r="K5" s="2" t="str">
        <f>IF('PPFs after FI'!K5&gt;0,'PPFs after FI'!K5-'PPFs after FS'!K5,"")</f>
        <v/>
      </c>
      <c r="L5" s="2" t="str">
        <f>IF('PPFs after FI'!L5&gt;0,'PPFs after FI'!L5-'PPFs after FS'!L5,"")</f>
        <v/>
      </c>
    </row>
    <row r="6" spans="1:12">
      <c r="A6" t="s">
        <v>14</v>
      </c>
      <c r="B6" s="2" t="str">
        <f>IF('PPFs after FI'!B6&gt;0,'PPFs after FI'!B6-'PPFs after FS'!B6,"")</f>
        <v/>
      </c>
      <c r="C6" s="2">
        <f>IF('PPFs after FI'!C6&gt;0,'PPFs after FI'!C6-'PPFs after FS'!C6,"")</f>
        <v>226</v>
      </c>
      <c r="D6" s="2">
        <f>IF('PPFs after FI'!D6&gt;0,'PPFs after FI'!D6-'PPFs after FS'!D6,"")</f>
        <v>41</v>
      </c>
      <c r="E6" s="2">
        <f>IF('PPFs after FI'!E6&gt;0,'PPFs after FI'!E6-'PPFs after FS'!E6,"")</f>
        <v>3</v>
      </c>
      <c r="F6" s="2">
        <f>IF('PPFs after FI'!F6&gt;0,'PPFs after FI'!F6-'PPFs after FS'!F6,"")</f>
        <v>2</v>
      </c>
      <c r="G6" s="2" t="str">
        <f>IF('PPFs after FI'!G6&gt;0,'PPFs after FI'!G6-'PPFs after FS'!G6,"")</f>
        <v/>
      </c>
      <c r="H6" s="2">
        <f>IF('PPFs after FI'!H6&gt;0,'PPFs after FI'!H6-'PPFs after FS'!H6,"")</f>
        <v>10</v>
      </c>
      <c r="I6" s="2">
        <f>IF('PPFs after FI'!I6&gt;0,'PPFs after FI'!I6-'PPFs after FS'!I6,"")</f>
        <v>17</v>
      </c>
      <c r="J6" s="2">
        <f>IF('PPFs after FI'!J6&gt;0,'PPFs after FI'!J6-'PPFs after FS'!J6,"")</f>
        <v>113</v>
      </c>
      <c r="K6" s="2" t="str">
        <f>IF('PPFs after FI'!K6&gt;0,'PPFs after FI'!K6-'PPFs after FS'!K6,"")</f>
        <v/>
      </c>
      <c r="L6" s="2" t="str">
        <f>IF('PPFs after FI'!L6&gt;0,'PPFs after FI'!L6-'PPFs after FS'!L6,"")</f>
        <v/>
      </c>
    </row>
    <row r="7" spans="1:12">
      <c r="A7" t="s">
        <v>15</v>
      </c>
      <c r="B7" s="2">
        <f>IF('PPFs after FI'!B7&gt;0,'PPFs after FI'!B7-'PPFs after FS'!B7,"")</f>
        <v>11</v>
      </c>
      <c r="C7" s="2" t="str">
        <f>IF('PPFs after FI'!C7&gt;0,'PPFs after FI'!C7-'PPFs after FS'!C7,"")</f>
        <v/>
      </c>
      <c r="D7" s="2" t="str">
        <f>IF('PPFs after FI'!D7&gt;0,'PPFs after FI'!D7-'PPFs after FS'!D7,"")</f>
        <v/>
      </c>
      <c r="E7" s="2">
        <f>IF('PPFs after FI'!E7&gt;0,'PPFs after FI'!E7-'PPFs after FS'!E7,"")</f>
        <v>10</v>
      </c>
      <c r="F7" s="2">
        <f>IF('PPFs after FI'!F7&gt;0,'PPFs after FI'!F7-'PPFs after FS'!F7,"")</f>
        <v>4</v>
      </c>
      <c r="G7" s="2" t="str">
        <f>IF('PPFs after FI'!G7&gt;0,'PPFs after FI'!G7-'PPFs after FS'!G7,"")</f>
        <v/>
      </c>
      <c r="H7" s="2">
        <f>IF('PPFs after FI'!H7&gt;0,'PPFs after FI'!H7-'PPFs after FS'!H7,"")</f>
        <v>9</v>
      </c>
      <c r="I7" s="2">
        <f>IF('PPFs after FI'!I7&gt;0,'PPFs after FI'!I7-'PPFs after FS'!I7,"")</f>
        <v>7</v>
      </c>
      <c r="J7" s="2">
        <f>IF('PPFs after FI'!J7&gt;0,'PPFs after FI'!J7-'PPFs after FS'!J7,"")</f>
        <v>3</v>
      </c>
      <c r="K7" s="2">
        <f>IF('PPFs after FI'!K7&gt;0,'PPFs after FI'!K7-'PPFs after FS'!K7,"")</f>
        <v>1</v>
      </c>
      <c r="L7" s="2" t="str">
        <f>IF('PPFs after FI'!L7&gt;0,'PPFs after FI'!L7-'PPFs after FS'!L7,"")</f>
        <v/>
      </c>
    </row>
    <row r="8" spans="1:12">
      <c r="A8" t="s">
        <v>16</v>
      </c>
      <c r="B8" s="2" t="str">
        <f>IF('PPFs after FI'!B8&gt;0,'PPFs after FI'!B8-'PPFs after FS'!B8,"")</f>
        <v/>
      </c>
      <c r="C8" s="2" t="str">
        <f>IF('PPFs after FI'!C8&gt;0,'PPFs after FI'!C8-'PPFs after FS'!C8,"")</f>
        <v/>
      </c>
      <c r="D8" s="2" t="str">
        <f>IF('PPFs after FI'!D8&gt;0,'PPFs after FI'!D8-'PPFs after FS'!D8,"")</f>
        <v/>
      </c>
      <c r="E8" s="2">
        <f>IF('PPFs after FI'!E8&gt;0,'PPFs after FI'!E8-'PPFs after FS'!E8,"")</f>
        <v>0</v>
      </c>
      <c r="F8" s="2" t="str">
        <f>IF('PPFs after FI'!F8&gt;0,'PPFs after FI'!F8-'PPFs after FS'!F8,"")</f>
        <v/>
      </c>
      <c r="G8" s="2" t="str">
        <f>IF('PPFs after FI'!G8&gt;0,'PPFs after FI'!G8-'PPFs after FS'!G8,"")</f>
        <v/>
      </c>
      <c r="H8" s="2" t="str">
        <f>IF('PPFs after FI'!H8&gt;0,'PPFs after FI'!H8-'PPFs after FS'!H8,"")</f>
        <v/>
      </c>
      <c r="I8" s="2" t="str">
        <f>IF('PPFs after FI'!I8&gt;0,'PPFs after FI'!I8-'PPFs after FS'!I8,"")</f>
        <v/>
      </c>
      <c r="J8" s="2" t="str">
        <f>IF('PPFs after FI'!J8&gt;0,'PPFs after FI'!J8-'PPFs after FS'!J8,"")</f>
        <v/>
      </c>
      <c r="K8" s="2" t="str">
        <f>IF('PPFs after FI'!K8&gt;0,'PPFs after FI'!K8-'PPFs after FS'!K8,"")</f>
        <v/>
      </c>
      <c r="L8" s="2" t="str">
        <f>IF('PPFs after FI'!L8&gt;0,'PPFs after FI'!L8-'PPFs after FS'!L8,"")</f>
        <v/>
      </c>
    </row>
    <row r="9" spans="1:12">
      <c r="A9" t="s">
        <v>17</v>
      </c>
      <c r="B9" s="2">
        <f>IF('PPFs after FI'!B9&gt;0,'PPFs after FI'!B9-'PPFs after FS'!B9,"")</f>
        <v>5</v>
      </c>
      <c r="C9" s="2" t="str">
        <f>IF('PPFs after FI'!C9&gt;0,'PPFs after FI'!C9-'PPFs after FS'!C9,"")</f>
        <v/>
      </c>
      <c r="D9" s="2" t="str">
        <f>IF('PPFs after FI'!D9&gt;0,'PPFs after FI'!D9-'PPFs after FS'!D9,"")</f>
        <v/>
      </c>
      <c r="E9" s="2">
        <f>IF('PPFs after FI'!E9&gt;0,'PPFs after FI'!E9-'PPFs after FS'!E9,"")</f>
        <v>1</v>
      </c>
      <c r="F9" s="2" t="str">
        <f>IF('PPFs after FI'!F9&gt;0,'PPFs after FI'!F9-'PPFs after FS'!F9,"")</f>
        <v/>
      </c>
      <c r="G9" s="2" t="str">
        <f>IF('PPFs after FI'!G9&gt;0,'PPFs after FI'!G9-'PPFs after FS'!G9,"")</f>
        <v/>
      </c>
      <c r="H9" s="2">
        <f>IF('PPFs after FI'!H9&gt;0,'PPFs after FI'!H9-'PPFs after FS'!H9,"")</f>
        <v>1</v>
      </c>
      <c r="I9" s="2" t="str">
        <f>IF('PPFs after FI'!I9&gt;0,'PPFs after FI'!I9-'PPFs after FS'!I9,"")</f>
        <v/>
      </c>
      <c r="J9" s="2">
        <f>IF('PPFs after FI'!J9&gt;0,'PPFs after FI'!J9-'PPFs after FS'!J9,"")</f>
        <v>5</v>
      </c>
      <c r="K9" s="2" t="str">
        <f>IF('PPFs after FI'!K9&gt;0,'PPFs after FI'!K9-'PPFs after FS'!K9,"")</f>
        <v/>
      </c>
      <c r="L9" s="2" t="str">
        <f>IF('PPFs after FI'!L9&gt;0,'PPFs after FI'!L9-'PPFs after FS'!L9,"")</f>
        <v/>
      </c>
    </row>
    <row r="10" spans="1:12">
      <c r="A10" t="s">
        <v>22</v>
      </c>
      <c r="B10" s="2" t="str">
        <f>IF('PPFs after FI'!B10&gt;0,'PPFs after FI'!B10-'PPFs after FS'!B10,"")</f>
        <v/>
      </c>
      <c r="C10" s="2">
        <f>IF('PPFs after FI'!C10&gt;0,'PPFs after FI'!C10-'PPFs after FS'!C10,"")</f>
        <v>26</v>
      </c>
      <c r="D10" s="2" t="str">
        <f>IF('PPFs after FI'!D10&gt;0,'PPFs after FI'!D10-'PPFs after FS'!D10,"")</f>
        <v/>
      </c>
      <c r="E10" s="2" t="str">
        <f>IF('PPFs after FI'!E10&gt;0,'PPFs after FI'!E10-'PPFs after FS'!E10,"")</f>
        <v/>
      </c>
      <c r="F10" s="2" t="str">
        <f>IF('PPFs after FI'!F10&gt;0,'PPFs after FI'!F10-'PPFs after FS'!F10,"")</f>
        <v/>
      </c>
      <c r="G10" s="2" t="str">
        <f>IF('PPFs after FI'!G10&gt;0,'PPFs after FI'!G10-'PPFs after FS'!G10,"")</f>
        <v/>
      </c>
      <c r="H10" s="2" t="str">
        <f>IF('PPFs after FI'!H10&gt;0,'PPFs after FI'!H10-'PPFs after FS'!H10,"")</f>
        <v/>
      </c>
      <c r="I10" s="2" t="str">
        <f>IF('PPFs after FI'!I10&gt;0,'PPFs after FI'!I10-'PPFs after FS'!I10,"")</f>
        <v/>
      </c>
      <c r="J10" s="2" t="str">
        <f>IF('PPFs after FI'!J10&gt;0,'PPFs after FI'!J10-'PPFs after FS'!J10,"")</f>
        <v/>
      </c>
      <c r="K10" s="2" t="str">
        <f>IF('PPFs after FI'!K10&gt;0,'PPFs after FI'!K10-'PPFs after FS'!K10,"")</f>
        <v/>
      </c>
      <c r="L10" s="2" t="str">
        <f>IF('PPFs after FI'!L10&gt;0,'PPFs after FI'!L10-'PPFs after FS'!L10,"")</f>
        <v/>
      </c>
    </row>
    <row r="11" spans="1:12">
      <c r="A11" t="s">
        <v>18</v>
      </c>
      <c r="B11" s="2" t="str">
        <f>IF('PPFs after FI'!B11&gt;0,'PPFs after FI'!B11-'PPFs after FS'!B11,"")</f>
        <v/>
      </c>
      <c r="C11" s="2" t="str">
        <f>IF('PPFs after FI'!C11&gt;0,'PPFs after FI'!C11-'PPFs after FS'!C11,"")</f>
        <v/>
      </c>
      <c r="D11" s="2" t="str">
        <f>IF('PPFs after FI'!D11&gt;0,'PPFs after FI'!D11-'PPFs after FS'!D11,"")</f>
        <v/>
      </c>
      <c r="E11" s="2" t="str">
        <f>IF('PPFs after FI'!E11&gt;0,'PPFs after FI'!E11-'PPFs after FS'!E11,"")</f>
        <v/>
      </c>
      <c r="F11" s="2" t="str">
        <f>IF('PPFs after FI'!F11&gt;0,'PPFs after FI'!F11-'PPFs after FS'!F11,"")</f>
        <v/>
      </c>
      <c r="G11" s="2" t="str">
        <f>IF('PPFs after FI'!G11&gt;0,'PPFs after FI'!G11-'PPFs after FS'!G11,"")</f>
        <v/>
      </c>
      <c r="H11" s="2" t="str">
        <f>IF('PPFs after FI'!H11&gt;0,'PPFs after FI'!H11-'PPFs after FS'!H11,"")</f>
        <v/>
      </c>
      <c r="I11" s="2" t="str">
        <f>IF('PPFs after FI'!I11&gt;0,'PPFs after FI'!I11-'PPFs after FS'!I11,"")</f>
        <v/>
      </c>
      <c r="J11" s="2" t="str">
        <f>IF('PPFs after FI'!J11&gt;0,'PPFs after FI'!J11-'PPFs after FS'!J11,"")</f>
        <v/>
      </c>
      <c r="K11" s="2" t="str">
        <f>IF('PPFs after FI'!K11&gt;0,'PPFs after FI'!K11-'PPFs after FS'!K11,"")</f>
        <v/>
      </c>
      <c r="L11" s="2">
        <f>IF('PPFs after FI'!L11&gt;0,'PPFs after FI'!L11-'PPFs after FS'!L11,"")</f>
        <v>0</v>
      </c>
    </row>
    <row r="12" spans="1:12">
      <c r="A12" t="s">
        <v>19</v>
      </c>
      <c r="B12" s="2" t="str">
        <f>IF('PPFs after FI'!B12&gt;0,'PPFs after FI'!B12-'PPFs after FS'!B12,"")</f>
        <v/>
      </c>
      <c r="C12" s="2" t="str">
        <f>IF('PPFs after FI'!C12&gt;0,'PPFs after FI'!C12-'PPFs after FS'!C12,"")</f>
        <v/>
      </c>
      <c r="D12" s="2" t="str">
        <f>IF('PPFs after FI'!D12&gt;0,'PPFs after FI'!D12-'PPFs after FS'!D12,"")</f>
        <v/>
      </c>
      <c r="E12" s="2" t="str">
        <f>IF('PPFs after FI'!E12&gt;0,'PPFs after FI'!E12-'PPFs after FS'!E12,"")</f>
        <v/>
      </c>
      <c r="F12" s="2" t="str">
        <f>IF('PPFs after FI'!F12&gt;0,'PPFs after FI'!F12-'PPFs after FS'!F12,"")</f>
        <v/>
      </c>
      <c r="G12" s="2" t="str">
        <f>IF('PPFs after FI'!G12&gt;0,'PPFs after FI'!G12-'PPFs after FS'!G12,"")</f>
        <v/>
      </c>
      <c r="H12" s="2" t="str">
        <f>IF('PPFs after FI'!H12&gt;0,'PPFs after FI'!H12-'PPFs after FS'!H12,"")</f>
        <v/>
      </c>
      <c r="I12" s="2" t="str">
        <f>IF('PPFs after FI'!I12&gt;0,'PPFs after FI'!I12-'PPFs after FS'!I12,"")</f>
        <v/>
      </c>
      <c r="J12" s="2" t="str">
        <f>IF('PPFs after FI'!J12&gt;0,'PPFs after FI'!J12-'PPFs after FS'!J12,"")</f>
        <v/>
      </c>
      <c r="K12" s="2" t="str">
        <f>IF('PPFs after FI'!K12&gt;0,'PPFs after FI'!K12-'PPFs after FS'!K12,"")</f>
        <v/>
      </c>
      <c r="L12" s="2">
        <f>IF('PPFs after FI'!L12&gt;0,'PPFs after FI'!L12-'PPFs after FS'!L12,"")</f>
        <v>1</v>
      </c>
    </row>
    <row r="13" spans="1:12">
      <c r="A13" t="s">
        <v>20</v>
      </c>
      <c r="B13" s="2" t="str">
        <f>IF('PPFs after FI'!B13&gt;0,'PPFs after FI'!B13-'PPFs after FS'!B13,"")</f>
        <v/>
      </c>
      <c r="C13" s="2" t="str">
        <f>IF('PPFs after FI'!C13&gt;0,'PPFs after FI'!C13-'PPFs after FS'!C13,"")</f>
        <v/>
      </c>
      <c r="D13" s="2" t="str">
        <f>IF('PPFs after FI'!D13&gt;0,'PPFs after FI'!D13-'PPFs after FS'!D13,"")</f>
        <v/>
      </c>
      <c r="E13" s="2" t="str">
        <f>IF('PPFs after FI'!E13&gt;0,'PPFs after FI'!E13-'PPFs after FS'!E13,"")</f>
        <v/>
      </c>
      <c r="F13" s="2" t="str">
        <f>IF('PPFs after FI'!F13&gt;0,'PPFs after FI'!F13-'PPFs after FS'!F13,"")</f>
        <v/>
      </c>
      <c r="G13" s="2" t="str">
        <f>IF('PPFs after FI'!G13&gt;0,'PPFs after FI'!G13-'PPFs after FS'!G13,"")</f>
        <v/>
      </c>
      <c r="H13" s="2" t="str">
        <f>IF('PPFs after FI'!H13&gt;0,'PPFs after FI'!H13-'PPFs after FS'!H13,"")</f>
        <v/>
      </c>
      <c r="I13" s="2" t="str">
        <f>IF('PPFs after FI'!I13&gt;0,'PPFs after FI'!I13-'PPFs after FS'!I13,"")</f>
        <v/>
      </c>
      <c r="J13" s="2" t="str">
        <f>IF('PPFs after FI'!J13&gt;0,'PPFs after FI'!J13-'PPFs after FS'!J13,"")</f>
        <v/>
      </c>
      <c r="K13" s="2" t="str">
        <f>IF('PPFs after FI'!K13&gt;0,'PPFs after FI'!K13-'PPFs after FS'!K13,"")</f>
        <v/>
      </c>
      <c r="L13" s="2">
        <f>IF('PPFs after FI'!L13&gt;0,'PPFs after FI'!L13-'PPFs after FS'!L13,"")</f>
        <v>0</v>
      </c>
    </row>
    <row r="14" spans="1:12">
      <c r="A14" t="s">
        <v>21</v>
      </c>
      <c r="B14" s="2" t="str">
        <f>IF('PPFs after FI'!B14&gt;0,'PPFs after FI'!B14-'PPFs after FS'!B14,"")</f>
        <v/>
      </c>
      <c r="C14" s="2" t="str">
        <f>IF('PPFs after FI'!C14&gt;0,'PPFs after FI'!C14-'PPFs after FS'!C14,"")</f>
        <v/>
      </c>
      <c r="D14" s="2" t="str">
        <f>IF('PPFs after FI'!D14&gt;0,'PPFs after FI'!D14-'PPFs after FS'!D14,"")</f>
        <v/>
      </c>
      <c r="E14" s="2" t="str">
        <f>IF('PPFs after FI'!E14&gt;0,'PPFs after FI'!E14-'PPFs after FS'!E14,"")</f>
        <v/>
      </c>
      <c r="F14" s="2" t="str">
        <f>IF('PPFs after FI'!F14&gt;0,'PPFs after FI'!F14-'PPFs after FS'!F14,"")</f>
        <v/>
      </c>
      <c r="G14" s="2" t="str">
        <f>IF('PPFs after FI'!G14&gt;0,'PPFs after FI'!G14-'PPFs after FS'!G14,"")</f>
        <v/>
      </c>
      <c r="H14" s="2" t="str">
        <f>IF('PPFs after FI'!H14&gt;0,'PPFs after FI'!H14-'PPFs after FS'!H14,"")</f>
        <v/>
      </c>
      <c r="I14" s="2" t="str">
        <f>IF('PPFs after FI'!I14&gt;0,'PPFs after FI'!I14-'PPFs after FS'!I14,"")</f>
        <v/>
      </c>
      <c r="J14" s="2" t="str">
        <f>IF('PPFs after FI'!J14&gt;0,'PPFs after FI'!J14-'PPFs after FS'!J14,"")</f>
        <v/>
      </c>
      <c r="K14" s="2" t="str">
        <f>IF('PPFs after FI'!K14&gt;0,'PPFs after FI'!K14-'PPFs after FS'!K14,"")</f>
        <v/>
      </c>
      <c r="L14" s="2">
        <f>IF('PPFs after FI'!L14&gt;0,'PPFs after FI'!L14-'PPFs after FS'!L14,"")</f>
        <v>2</v>
      </c>
    </row>
    <row r="16" spans="1:12">
      <c r="A16" t="s">
        <v>32</v>
      </c>
      <c r="B16">
        <f>COUNT(B2:L14)</f>
        <v>38</v>
      </c>
    </row>
    <row r="17" spans="1:2">
      <c r="A17" t="s">
        <v>33</v>
      </c>
      <c r="B17">
        <f>SUM(B2:L14)</f>
        <v>635</v>
      </c>
    </row>
  </sheetData>
  <conditionalFormatting sqref="B2:L14">
    <cfRule type="colorScale" priority="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L18"/>
  <sheetViews>
    <sheetView workbookViewId="0">
      <selection activeCell="C6" sqref="C6"/>
    </sheetView>
  </sheetViews>
  <sheetFormatPr defaultRowHeight="15"/>
  <cols>
    <col min="1" max="1" width="23.42578125" bestFit="1" customWidth="1"/>
  </cols>
  <sheetData>
    <row r="1" spans="1:12">
      <c r="B1" t="s">
        <v>5</v>
      </c>
      <c r="C1" t="s">
        <v>25</v>
      </c>
      <c r="D1" t="s">
        <v>6</v>
      </c>
      <c r="E1" t="s">
        <v>7</v>
      </c>
      <c r="F1" t="s">
        <v>8</v>
      </c>
      <c r="G1" t="s">
        <v>0</v>
      </c>
      <c r="H1" t="s">
        <v>1</v>
      </c>
      <c r="I1" t="s">
        <v>2</v>
      </c>
      <c r="J1" t="s">
        <v>3</v>
      </c>
      <c r="K1" t="s">
        <v>4</v>
      </c>
      <c r="L1" t="s">
        <v>9</v>
      </c>
    </row>
    <row r="2" spans="1:12">
      <c r="A2" t="s">
        <v>10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>
      <c r="A3" t="s">
        <v>11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spans="1:12">
      <c r="A4" t="s">
        <v>12</v>
      </c>
      <c r="B4" s="2"/>
      <c r="C4" s="2"/>
      <c r="D4" s="2"/>
      <c r="E4" s="1">
        <v>0</v>
      </c>
      <c r="F4">
        <v>0</v>
      </c>
      <c r="H4" s="1">
        <v>0</v>
      </c>
      <c r="I4" s="2"/>
      <c r="J4" s="2"/>
      <c r="K4" s="2"/>
      <c r="L4" s="2"/>
    </row>
    <row r="5" spans="1:12">
      <c r="A5" t="s">
        <v>13</v>
      </c>
      <c r="B5" s="2"/>
      <c r="C5" s="1">
        <v>0</v>
      </c>
      <c r="D5" s="1">
        <v>0</v>
      </c>
      <c r="E5" s="1">
        <v>0</v>
      </c>
      <c r="H5" s="2">
        <v>0</v>
      </c>
      <c r="I5" s="2"/>
      <c r="J5" s="1">
        <v>0</v>
      </c>
      <c r="K5" s="2"/>
      <c r="L5" s="2"/>
    </row>
    <row r="6" spans="1:12">
      <c r="A6" t="s">
        <v>14</v>
      </c>
      <c r="B6" s="2"/>
      <c r="C6" s="2">
        <v>1</v>
      </c>
      <c r="D6" s="2"/>
      <c r="E6" s="2">
        <v>1</v>
      </c>
      <c r="F6" s="2"/>
      <c r="H6" s="2">
        <v>0</v>
      </c>
      <c r="I6" s="2"/>
      <c r="J6" s="2">
        <v>4</v>
      </c>
      <c r="K6" s="2"/>
      <c r="L6" s="2"/>
    </row>
    <row r="7" spans="1:12">
      <c r="A7" t="s">
        <v>15</v>
      </c>
      <c r="B7" s="2"/>
      <c r="C7" s="2"/>
      <c r="D7" s="2"/>
      <c r="E7" s="2">
        <v>5</v>
      </c>
      <c r="F7" s="2"/>
      <c r="H7" s="1">
        <v>0</v>
      </c>
      <c r="I7" s="2"/>
      <c r="J7" s="2"/>
      <c r="K7" s="2"/>
      <c r="L7" s="2"/>
    </row>
    <row r="8" spans="1:12">
      <c r="A8" t="s">
        <v>16</v>
      </c>
      <c r="B8" s="2"/>
      <c r="C8" s="2"/>
      <c r="D8" s="2"/>
      <c r="E8" s="1">
        <v>0</v>
      </c>
      <c r="F8" s="2"/>
      <c r="H8" s="2"/>
      <c r="I8" s="2"/>
      <c r="J8" s="2"/>
      <c r="K8" s="2"/>
      <c r="L8" s="2"/>
    </row>
    <row r="9" spans="1:12">
      <c r="A9" t="s">
        <v>17</v>
      </c>
      <c r="B9" s="2"/>
      <c r="C9" s="2"/>
      <c r="D9" s="2"/>
      <c r="E9" s="2">
        <v>0</v>
      </c>
      <c r="F9" s="2"/>
      <c r="H9" s="2">
        <v>1</v>
      </c>
      <c r="I9" s="2"/>
      <c r="J9" s="2"/>
      <c r="K9" s="2"/>
      <c r="L9" s="2"/>
    </row>
    <row r="10" spans="1:12">
      <c r="A10" t="s">
        <v>22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</row>
    <row r="11" spans="1:12">
      <c r="A11" t="s">
        <v>18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>
        <v>0</v>
      </c>
    </row>
    <row r="12" spans="1:12">
      <c r="A12" t="s">
        <v>19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</row>
    <row r="13" spans="1:12">
      <c r="A13" t="s">
        <v>20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>
        <v>0</v>
      </c>
    </row>
    <row r="14" spans="1:12">
      <c r="A14" t="s">
        <v>21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</row>
    <row r="15" spans="1:12">
      <c r="J15" s="2"/>
      <c r="K15" s="2"/>
      <c r="L15" s="2"/>
    </row>
    <row r="16" spans="1:12">
      <c r="A16" t="s">
        <v>32</v>
      </c>
      <c r="B16">
        <f>COUNTIF(B2:L14,"&gt;0")</f>
        <v>5</v>
      </c>
      <c r="J16" s="2"/>
      <c r="K16" s="2"/>
      <c r="L16" s="2"/>
    </row>
    <row r="17" spans="1:12">
      <c r="A17" t="s">
        <v>33</v>
      </c>
      <c r="B17">
        <f>SUM(B2:L14)</f>
        <v>12</v>
      </c>
      <c r="J17" s="2"/>
      <c r="K17" s="2"/>
      <c r="L17" s="2"/>
    </row>
    <row r="18" spans="1:12">
      <c r="J18" s="2"/>
      <c r="K18" s="2"/>
      <c r="L18" s="2"/>
    </row>
  </sheetData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L14"/>
  <sheetViews>
    <sheetView workbookViewId="0">
      <selection activeCell="B2" sqref="B2:L14"/>
    </sheetView>
  </sheetViews>
  <sheetFormatPr defaultRowHeight="15"/>
  <cols>
    <col min="1" max="1" width="23.42578125" style="2" bestFit="1" customWidth="1"/>
    <col min="2" max="16384" width="9.140625" style="2"/>
  </cols>
  <sheetData>
    <row r="1" spans="1:12">
      <c r="B1" s="2" t="s">
        <v>5</v>
      </c>
      <c r="C1" s="2" t="s">
        <v>25</v>
      </c>
      <c r="D1" s="2" t="s">
        <v>6</v>
      </c>
      <c r="E1" s="2" t="s">
        <v>7</v>
      </c>
      <c r="F1" s="2" t="s">
        <v>8</v>
      </c>
      <c r="G1" s="2" t="s">
        <v>0</v>
      </c>
      <c r="H1" s="2" t="s">
        <v>1</v>
      </c>
      <c r="I1" s="2" t="s">
        <v>2</v>
      </c>
      <c r="J1" s="2" t="s">
        <v>3</v>
      </c>
      <c r="K1" s="2" t="s">
        <v>4</v>
      </c>
      <c r="L1" s="2" t="s">
        <v>9</v>
      </c>
    </row>
    <row r="2" spans="1:12">
      <c r="A2" s="2" t="s">
        <v>10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spans="1:12">
      <c r="A3" s="2" t="s">
        <v>11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</row>
    <row r="4" spans="1:12">
      <c r="A4" s="2" t="s">
        <v>12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</row>
    <row r="5" spans="1:12">
      <c r="A5" s="2" t="s">
        <v>13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</row>
    <row r="6" spans="1:12">
      <c r="A6" s="2" t="s">
        <v>14</v>
      </c>
      <c r="B6" s="7"/>
      <c r="C6" s="7">
        <v>1</v>
      </c>
      <c r="D6" s="7"/>
      <c r="E6" s="7">
        <v>1</v>
      </c>
      <c r="F6" s="7"/>
      <c r="G6" s="7"/>
      <c r="H6" s="7"/>
      <c r="I6" s="7"/>
      <c r="J6" s="7" t="s">
        <v>697</v>
      </c>
      <c r="K6" s="7"/>
      <c r="L6" s="7"/>
    </row>
    <row r="7" spans="1:12">
      <c r="A7" s="2" t="s">
        <v>15</v>
      </c>
      <c r="B7" s="7"/>
      <c r="C7" s="7"/>
      <c r="D7" s="7"/>
      <c r="E7" s="7" t="s">
        <v>696</v>
      </c>
      <c r="F7" s="7"/>
      <c r="G7" s="7"/>
      <c r="H7" s="7"/>
      <c r="I7" s="7"/>
      <c r="J7" s="7"/>
      <c r="K7" s="7"/>
      <c r="L7" s="7"/>
    </row>
    <row r="8" spans="1:12">
      <c r="A8" s="2" t="s">
        <v>16</v>
      </c>
      <c r="B8" s="7"/>
      <c r="C8" s="7"/>
      <c r="D8" s="7"/>
      <c r="E8" s="7"/>
      <c r="F8" s="7"/>
      <c r="G8" s="7"/>
      <c r="H8" s="7"/>
      <c r="I8" s="7"/>
      <c r="J8" s="7"/>
      <c r="K8" s="7"/>
      <c r="L8" s="7"/>
    </row>
    <row r="9" spans="1:12">
      <c r="A9" s="2" t="s">
        <v>17</v>
      </c>
      <c r="B9" s="7"/>
      <c r="C9" s="7"/>
      <c r="D9" s="7"/>
      <c r="E9" s="7"/>
      <c r="F9" s="7"/>
      <c r="G9" s="7"/>
      <c r="H9" s="7">
        <v>1</v>
      </c>
      <c r="I9" s="7"/>
      <c r="J9" s="7"/>
      <c r="K9" s="7"/>
      <c r="L9" s="7"/>
    </row>
    <row r="10" spans="1:12">
      <c r="A10" s="2" t="s">
        <v>22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</row>
    <row r="11" spans="1:12">
      <c r="A11" s="2" t="s">
        <v>18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</row>
    <row r="12" spans="1:12">
      <c r="A12" s="2" t="s">
        <v>19</v>
      </c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</row>
    <row r="13" spans="1:12">
      <c r="A13" s="2" t="s">
        <v>20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</row>
    <row r="14" spans="1:12">
      <c r="A14" s="2" t="s">
        <v>21</v>
      </c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L14"/>
  <sheetViews>
    <sheetView workbookViewId="0"/>
  </sheetViews>
  <sheetFormatPr defaultRowHeight="15"/>
  <cols>
    <col min="1" max="1" width="23.42578125" style="2" bestFit="1" customWidth="1"/>
    <col min="2" max="16384" width="9.140625" style="2"/>
  </cols>
  <sheetData>
    <row r="1" spans="1:12">
      <c r="B1" s="2" t="s">
        <v>5</v>
      </c>
      <c r="C1" s="2" t="s">
        <v>25</v>
      </c>
      <c r="D1" s="2" t="s">
        <v>6</v>
      </c>
      <c r="E1" s="2" t="s">
        <v>7</v>
      </c>
      <c r="F1" s="2" t="s">
        <v>8</v>
      </c>
      <c r="G1" s="2" t="s">
        <v>0</v>
      </c>
      <c r="H1" s="2" t="s">
        <v>1</v>
      </c>
      <c r="I1" s="2" t="s">
        <v>2</v>
      </c>
      <c r="J1" s="2" t="s">
        <v>3</v>
      </c>
      <c r="K1" s="2" t="s">
        <v>4</v>
      </c>
      <c r="L1" s="2" t="s">
        <v>9</v>
      </c>
    </row>
    <row r="2" spans="1:12">
      <c r="A2" s="2" t="s">
        <v>10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spans="1:12">
      <c r="A3" s="2" t="s">
        <v>11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</row>
    <row r="4" spans="1:12">
      <c r="A4" s="2" t="s">
        <v>12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</row>
    <row r="5" spans="1:12">
      <c r="A5" s="2" t="s">
        <v>13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</row>
    <row r="6" spans="1:12">
      <c r="A6" s="2" t="s">
        <v>14</v>
      </c>
      <c r="B6" s="7"/>
      <c r="C6" s="7" t="s">
        <v>698</v>
      </c>
      <c r="D6" s="7"/>
      <c r="E6" s="7"/>
      <c r="F6" s="7"/>
      <c r="G6" s="7"/>
      <c r="H6" s="7"/>
      <c r="I6" s="7"/>
      <c r="J6" s="7"/>
      <c r="K6" s="7"/>
      <c r="L6" s="7"/>
    </row>
    <row r="7" spans="1:12">
      <c r="A7" s="2" t="s">
        <v>15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</row>
    <row r="8" spans="1:12">
      <c r="A8" s="2" t="s">
        <v>16</v>
      </c>
      <c r="B8" s="7"/>
      <c r="C8" s="7"/>
      <c r="D8" s="7"/>
      <c r="E8" s="7"/>
      <c r="F8" s="7"/>
      <c r="G8" s="7"/>
      <c r="H8" s="7"/>
      <c r="I8" s="7"/>
      <c r="J8" s="7"/>
      <c r="K8" s="7"/>
      <c r="L8" s="7"/>
    </row>
    <row r="9" spans="1:12">
      <c r="A9" s="2" t="s">
        <v>17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</row>
    <row r="10" spans="1:12">
      <c r="A10" s="2" t="s">
        <v>22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</row>
    <row r="11" spans="1:12">
      <c r="A11" s="2" t="s">
        <v>18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</row>
    <row r="12" spans="1:12">
      <c r="A12" s="2" t="s">
        <v>19</v>
      </c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</row>
    <row r="13" spans="1:12">
      <c r="A13" s="2" t="s">
        <v>20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</row>
    <row r="14" spans="1:12">
      <c r="A14" s="2" t="s">
        <v>21</v>
      </c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L17"/>
  <sheetViews>
    <sheetView workbookViewId="0">
      <selection activeCell="C6" sqref="C6"/>
    </sheetView>
  </sheetViews>
  <sheetFormatPr defaultRowHeight="15"/>
  <cols>
    <col min="1" max="1" width="23.42578125" bestFit="1" customWidth="1"/>
  </cols>
  <sheetData>
    <row r="1" spans="1:12">
      <c r="B1" t="s">
        <v>5</v>
      </c>
      <c r="C1" t="s">
        <v>25</v>
      </c>
      <c r="D1" t="s">
        <v>6</v>
      </c>
      <c r="E1" t="s">
        <v>7</v>
      </c>
      <c r="F1" t="s">
        <v>8</v>
      </c>
      <c r="G1" t="s">
        <v>0</v>
      </c>
      <c r="H1" t="s">
        <v>1</v>
      </c>
      <c r="I1" t="s">
        <v>2</v>
      </c>
      <c r="J1" t="s">
        <v>3</v>
      </c>
      <c r="K1" t="s">
        <v>4</v>
      </c>
      <c r="L1" t="s">
        <v>9</v>
      </c>
    </row>
    <row r="2" spans="1:12">
      <c r="A2" t="s">
        <v>10</v>
      </c>
      <c r="B2" s="2" t="str">
        <f>IF('PPFs after FS'!B2&gt;0,'PPFs after FS'!B2-APFs!B2,"")</f>
        <v/>
      </c>
      <c r="C2" s="2" t="str">
        <f>IF('PPFs after FS'!C2&gt;0,'PPFs after FS'!C2-APFs!C2,"")</f>
        <v/>
      </c>
      <c r="D2" s="2" t="str">
        <f>IF('PPFs after FS'!D2&gt;0,'PPFs after FS'!D2-APFs!D2,"")</f>
        <v/>
      </c>
      <c r="E2" s="2" t="str">
        <f>IF('PPFs after FS'!E2&gt;0,'PPFs after FS'!E2-APFs!E2,"")</f>
        <v/>
      </c>
      <c r="F2" s="2" t="str">
        <f>IF('PPFs after FS'!F2&gt;0,'PPFs after FS'!F2-APFs!F2,"")</f>
        <v/>
      </c>
      <c r="G2" s="2" t="str">
        <f>IF('PPFs after FS'!G2&gt;0,'PPFs after FS'!G2-APFs!G2,"")</f>
        <v/>
      </c>
      <c r="H2" s="2" t="str">
        <f>IF('PPFs after FS'!H2&gt;0,'PPFs after FS'!H2-APFs!H2,"")</f>
        <v/>
      </c>
      <c r="I2" s="2" t="str">
        <f>IF('PPFs after FS'!I2&gt;0,'PPFs after FS'!I2-APFs!I2,"")</f>
        <v/>
      </c>
      <c r="J2" s="2" t="str">
        <f>IF('PPFs after FS'!J2&gt;0,'PPFs after FS'!J2-APFs!J2,"")</f>
        <v/>
      </c>
      <c r="K2" s="2" t="str">
        <f>IF('PPFs after FS'!K2&gt;0,'PPFs after FS'!K2-APFs!K2,"")</f>
        <v/>
      </c>
      <c r="L2" s="2" t="str">
        <f>IF('PPFs after FS'!L2&gt;0,'PPFs after FS'!L2-APFs!L2,"")</f>
        <v/>
      </c>
    </row>
    <row r="3" spans="1:12">
      <c r="A3" t="s">
        <v>11</v>
      </c>
      <c r="B3" s="2" t="str">
        <f>IF('PPFs after FS'!B3&gt;0,'PPFs after FS'!B3-APFs!B3,"")</f>
        <v/>
      </c>
      <c r="C3" s="2" t="str">
        <f>IF('PPFs after FS'!C3&gt;0,'PPFs after FS'!C3-APFs!C3,"")</f>
        <v/>
      </c>
      <c r="D3" s="2" t="str">
        <f>IF('PPFs after FS'!D3&gt;0,'PPFs after FS'!D3-APFs!D3,"")</f>
        <v/>
      </c>
      <c r="E3" s="2" t="str">
        <f>IF('PPFs after FS'!E3&gt;0,'PPFs after FS'!E3-APFs!E3,"")</f>
        <v/>
      </c>
      <c r="F3" s="2" t="str">
        <f>IF('PPFs after FS'!F3&gt;0,'PPFs after FS'!F3-APFs!F3,"")</f>
        <v/>
      </c>
      <c r="G3" s="2" t="str">
        <f>IF('PPFs after FS'!G3&gt;0,'PPFs after FS'!G3-APFs!G3,"")</f>
        <v/>
      </c>
      <c r="H3" s="2" t="str">
        <f>IF('PPFs after FS'!H3&gt;0,'PPFs after FS'!H3-APFs!H3,"")</f>
        <v/>
      </c>
      <c r="I3" s="2" t="str">
        <f>IF('PPFs after FS'!I3&gt;0,'PPFs after FS'!I3-APFs!I3,"")</f>
        <v/>
      </c>
      <c r="J3" s="2" t="str">
        <f>IF('PPFs after FS'!J3&gt;0,'PPFs after FS'!J3-APFs!J3,"")</f>
        <v/>
      </c>
      <c r="K3" s="2" t="str">
        <f>IF('PPFs after FS'!K3&gt;0,'PPFs after FS'!K3-APFs!K3,"")</f>
        <v/>
      </c>
      <c r="L3" s="2" t="str">
        <f>IF('PPFs after FS'!L3&gt;0,'PPFs after FS'!L3-APFs!L3,"")</f>
        <v/>
      </c>
    </row>
    <row r="4" spans="1:12">
      <c r="A4" t="s">
        <v>12</v>
      </c>
      <c r="B4" s="2" t="str">
        <f>IF('PPFs after FS'!B4&gt;0,'PPFs after FS'!B4-APFs!B4,"")</f>
        <v/>
      </c>
      <c r="C4" s="2" t="str">
        <f>IF('PPFs after FS'!C4&gt;0,'PPFs after FS'!C4-APFs!C4,"")</f>
        <v/>
      </c>
      <c r="D4" s="2" t="str">
        <f>IF('PPFs after FS'!D4&gt;0,'PPFs after FS'!D4-APFs!D4,"")</f>
        <v/>
      </c>
      <c r="E4" s="2">
        <f>IF('PPFs after FS'!E4&gt;0,'PPFs after FS'!E4-APFs!E4,"")</f>
        <v>2</v>
      </c>
      <c r="F4" s="2">
        <f>IF('PPFs after FS'!F4&gt;0,'PPFs after FS'!F4-APFs!F4,"")</f>
        <v>1</v>
      </c>
      <c r="G4" s="2" t="str">
        <f>IF('PPFs after FS'!G4&gt;0,'PPFs after FS'!G4-APFs!G4,"")</f>
        <v/>
      </c>
      <c r="H4" s="2">
        <f>IF('PPFs after FS'!H4&gt;0,'PPFs after FS'!H4-APFs!H4,"")</f>
        <v>1</v>
      </c>
      <c r="I4" s="2" t="str">
        <f>IF('PPFs after FS'!I4&gt;0,'PPFs after FS'!I4-APFs!I4,"")</f>
        <v/>
      </c>
      <c r="J4" s="2" t="str">
        <f>IF('PPFs after FS'!J4&gt;0,'PPFs after FS'!J4-APFs!J4,"")</f>
        <v/>
      </c>
      <c r="K4" s="2" t="str">
        <f>IF('PPFs after FS'!K4&gt;0,'PPFs after FS'!K4-APFs!K4,"")</f>
        <v/>
      </c>
      <c r="L4" s="2" t="str">
        <f>IF('PPFs after FS'!L4&gt;0,'PPFs after FS'!L4-APFs!L4,"")</f>
        <v/>
      </c>
    </row>
    <row r="5" spans="1:12">
      <c r="A5" t="s">
        <v>13</v>
      </c>
      <c r="B5" s="2" t="str">
        <f>IF('PPFs after FS'!B5&gt;0,'PPFs after FS'!B5-APFs!B5,"")</f>
        <v/>
      </c>
      <c r="C5" s="2">
        <f>IF('PPFs after FS'!C5&gt;0,'PPFs after FS'!C5-APFs!C5,"")</f>
        <v>245</v>
      </c>
      <c r="D5" s="2">
        <f>IF('PPFs after FS'!D5&gt;0,'PPFs after FS'!D5-APFs!D5,"")</f>
        <v>23</v>
      </c>
      <c r="E5" s="2">
        <f>IF('PPFs after FS'!E5&gt;0,'PPFs after FS'!E5-APFs!E5,"")</f>
        <v>1</v>
      </c>
      <c r="F5" s="2" t="str">
        <f>IF('PPFs after FS'!F5&gt;0,'PPFs after FS'!F5-APFs!F5,"")</f>
        <v/>
      </c>
      <c r="G5" s="2" t="str">
        <f>IF('PPFs after FS'!G5&gt;0,'PPFs after FS'!G5-APFs!G5,"")</f>
        <v/>
      </c>
      <c r="H5" s="2">
        <f>IF('PPFs after FS'!H5&gt;0,'PPFs after FS'!H5-APFs!H5,"")</f>
        <v>8</v>
      </c>
      <c r="I5" s="2" t="str">
        <f>IF('PPFs after FS'!I5&gt;0,'PPFs after FS'!I5-APFs!I5,"")</f>
        <v/>
      </c>
      <c r="J5" s="2">
        <f>IF('PPFs after FS'!J5&gt;0,'PPFs after FS'!J5-APFs!J5,"")</f>
        <v>63</v>
      </c>
      <c r="K5" s="2" t="str">
        <f>IF('PPFs after FS'!K5&gt;0,'PPFs after FS'!K5-APFs!K5,"")</f>
        <v/>
      </c>
      <c r="L5" s="2" t="str">
        <f>IF('PPFs after FS'!L5&gt;0,'PPFs after FS'!L5-APFs!L5,"")</f>
        <v/>
      </c>
    </row>
    <row r="6" spans="1:12">
      <c r="A6" t="s">
        <v>14</v>
      </c>
      <c r="B6" s="2" t="str">
        <f>IF('PPFs after FS'!B6&gt;0,'PPFs after FS'!B6-APFs!B6,"")</f>
        <v/>
      </c>
      <c r="C6" s="2">
        <f>IF('PPFs after FS'!C6&gt;0,'PPFs after FS'!C6-APFs!C6,"")</f>
        <v>81</v>
      </c>
      <c r="D6" s="2" t="str">
        <f>IF('PPFs after FS'!D6&gt;0,'PPFs after FS'!D6-APFs!D6,"")</f>
        <v/>
      </c>
      <c r="E6" s="2">
        <f>IF('PPFs after FS'!E6&gt;0,'PPFs after FS'!E6-APFs!E6,"")</f>
        <v>0</v>
      </c>
      <c r="F6" s="2" t="str">
        <f>IF('PPFs after FS'!F6&gt;0,'PPFs after FS'!F6-APFs!F6,"")</f>
        <v/>
      </c>
      <c r="G6" s="2" t="str">
        <f>IF('PPFs after FS'!G6&gt;0,'PPFs after FS'!G6-APFs!G6,"")</f>
        <v/>
      </c>
      <c r="H6" s="2">
        <f>IF('PPFs after FS'!H6&gt;0,'PPFs after FS'!H6-APFs!H6,"")</f>
        <v>2</v>
      </c>
      <c r="I6" s="2" t="str">
        <f>IF('PPFs after FS'!I6&gt;0,'PPFs after FS'!I6-APFs!I6,"")</f>
        <v/>
      </c>
      <c r="J6" s="2">
        <f>IF('PPFs after FS'!J6&gt;0,'PPFs after FS'!J6-APFs!J6,"")</f>
        <v>2</v>
      </c>
      <c r="K6" s="2" t="str">
        <f>IF('PPFs after FS'!K6&gt;0,'PPFs after FS'!K6-APFs!K6,"")</f>
        <v/>
      </c>
      <c r="L6" s="2" t="str">
        <f>IF('PPFs after FS'!L6&gt;0,'PPFs after FS'!L6-APFs!L6,"")</f>
        <v/>
      </c>
    </row>
    <row r="7" spans="1:12">
      <c r="A7" t="s">
        <v>15</v>
      </c>
      <c r="B7" s="2" t="str">
        <f>IF('PPFs after FS'!B7&gt;0,'PPFs after FS'!B7-APFs!B7,"")</f>
        <v/>
      </c>
      <c r="C7" s="2" t="str">
        <f>IF('PPFs after FS'!C7&gt;0,'PPFs after FS'!C7-APFs!C7,"")</f>
        <v/>
      </c>
      <c r="D7" s="2" t="str">
        <f>IF('PPFs after FS'!D7&gt;0,'PPFs after FS'!D7-APFs!D7,"")</f>
        <v/>
      </c>
      <c r="E7" s="2">
        <f>IF('PPFs after FS'!E7&gt;0,'PPFs after FS'!E7-APFs!E7,"")</f>
        <v>2</v>
      </c>
      <c r="F7" s="2" t="str">
        <f>IF('PPFs after FS'!F7&gt;0,'PPFs after FS'!F7-APFs!F7,"")</f>
        <v/>
      </c>
      <c r="G7" s="2" t="str">
        <f>IF('PPFs after FS'!G7&gt;0,'PPFs after FS'!G7-APFs!G7,"")</f>
        <v/>
      </c>
      <c r="H7" s="2">
        <f>IF('PPFs after FS'!H7&gt;0,'PPFs after FS'!H7-APFs!H7,"")</f>
        <v>12</v>
      </c>
      <c r="I7" s="2" t="str">
        <f>IF('PPFs after FS'!I7&gt;0,'PPFs after FS'!I7-APFs!I7,"")</f>
        <v/>
      </c>
      <c r="J7" s="2" t="str">
        <f>IF('PPFs after FS'!J7&gt;0,'PPFs after FS'!J7-APFs!J7,"")</f>
        <v/>
      </c>
      <c r="K7" s="2" t="str">
        <f>IF('PPFs after FS'!K7&gt;0,'PPFs after FS'!K7-APFs!K7,"")</f>
        <v/>
      </c>
      <c r="L7" s="2" t="str">
        <f>IF('PPFs after FS'!L7&gt;0,'PPFs after FS'!L7-APFs!L7,"")</f>
        <v/>
      </c>
    </row>
    <row r="8" spans="1:12">
      <c r="A8" t="s">
        <v>16</v>
      </c>
      <c r="B8" s="2" t="str">
        <f>IF('PPFs after FS'!B8&gt;0,'PPFs after FS'!B8-APFs!B8,"")</f>
        <v/>
      </c>
      <c r="C8" s="2" t="str">
        <f>IF('PPFs after FS'!C8&gt;0,'PPFs after FS'!C8-APFs!C8,"")</f>
        <v/>
      </c>
      <c r="D8" s="2" t="str">
        <f>IF('PPFs after FS'!D8&gt;0,'PPFs after FS'!D8-APFs!D8,"")</f>
        <v/>
      </c>
      <c r="E8" s="2">
        <f>IF('PPFs after FS'!E8&gt;0,'PPFs after FS'!E8-APFs!E8,"")</f>
        <v>1</v>
      </c>
      <c r="F8" s="2" t="str">
        <f>IF('PPFs after FS'!F8&gt;0,'PPFs after FS'!F8-APFs!F8,"")</f>
        <v/>
      </c>
      <c r="G8" s="2" t="str">
        <f>IF('PPFs after FS'!G8&gt;0,'PPFs after FS'!G8-APFs!G8,"")</f>
        <v/>
      </c>
      <c r="H8" s="2" t="str">
        <f>IF('PPFs after FS'!H8&gt;0,'PPFs after FS'!H8-APFs!H8,"")</f>
        <v/>
      </c>
      <c r="I8" s="2" t="str">
        <f>IF('PPFs after FS'!I8&gt;0,'PPFs after FS'!I8-APFs!I8,"")</f>
        <v/>
      </c>
      <c r="J8" s="2" t="str">
        <f>IF('PPFs after FS'!J8&gt;0,'PPFs after FS'!J8-APFs!J8,"")</f>
        <v/>
      </c>
      <c r="K8" s="2" t="str">
        <f>IF('PPFs after FS'!K8&gt;0,'PPFs after FS'!K8-APFs!K8,"")</f>
        <v/>
      </c>
      <c r="L8" s="2" t="str">
        <f>IF('PPFs after FS'!L8&gt;0,'PPFs after FS'!L8-APFs!L8,"")</f>
        <v/>
      </c>
    </row>
    <row r="9" spans="1:12">
      <c r="A9" t="s">
        <v>17</v>
      </c>
      <c r="B9" s="2" t="str">
        <f>IF('PPFs after FS'!B9&gt;0,'PPFs after FS'!B9-APFs!B9,"")</f>
        <v/>
      </c>
      <c r="C9" s="2" t="str">
        <f>IF('PPFs after FS'!C9&gt;0,'PPFs after FS'!C9-APFs!C9,"")</f>
        <v/>
      </c>
      <c r="D9" s="2" t="str">
        <f>IF('PPFs after FS'!D9&gt;0,'PPFs after FS'!D9-APFs!D9,"")</f>
        <v/>
      </c>
      <c r="E9" s="2">
        <f>IF('PPFs after FS'!E9&gt;0,'PPFs after FS'!E9-APFs!E9,"")</f>
        <v>1</v>
      </c>
      <c r="F9" s="2" t="str">
        <f>IF('PPFs after FS'!F9&gt;0,'PPFs after FS'!F9-APFs!F9,"")</f>
        <v/>
      </c>
      <c r="G9" s="2" t="str">
        <f>IF('PPFs after FS'!G9&gt;0,'PPFs after FS'!G9-APFs!G9,"")</f>
        <v/>
      </c>
      <c r="H9" s="2">
        <f>IF('PPFs after FS'!H9&gt;0,'PPFs after FS'!H9-APFs!H9,"")</f>
        <v>0</v>
      </c>
      <c r="I9" s="2" t="str">
        <f>IF('PPFs after FS'!I9&gt;0,'PPFs after FS'!I9-APFs!I9,"")</f>
        <v/>
      </c>
      <c r="J9" s="2" t="str">
        <f>IF('PPFs after FS'!J9&gt;0,'PPFs after FS'!J9-APFs!J9,"")</f>
        <v/>
      </c>
      <c r="K9" s="2" t="str">
        <f>IF('PPFs after FS'!K9&gt;0,'PPFs after FS'!K9-APFs!K9,"")</f>
        <v/>
      </c>
      <c r="L9" s="2" t="str">
        <f>IF('PPFs after FS'!L9&gt;0,'PPFs after FS'!L9-APFs!L9,"")</f>
        <v/>
      </c>
    </row>
    <row r="10" spans="1:12">
      <c r="A10" t="s">
        <v>22</v>
      </c>
      <c r="B10" s="2" t="str">
        <f>IF('PPFs after FS'!B10&gt;0,'PPFs after FS'!B10-APFs!B10,"")</f>
        <v/>
      </c>
      <c r="C10" s="2" t="str">
        <f>IF('PPFs after FS'!C10&gt;0,'PPFs after FS'!C10-APFs!C10,"")</f>
        <v/>
      </c>
      <c r="D10" s="2" t="str">
        <f>IF('PPFs after FS'!D10&gt;0,'PPFs after FS'!D10-APFs!D10,"")</f>
        <v/>
      </c>
      <c r="E10" s="2" t="str">
        <f>IF('PPFs after FS'!E10&gt;0,'PPFs after FS'!E10-APFs!E10,"")</f>
        <v/>
      </c>
      <c r="F10" s="2" t="str">
        <f>IF('PPFs after FS'!F10&gt;0,'PPFs after FS'!F10-APFs!F10,"")</f>
        <v/>
      </c>
      <c r="G10" s="2" t="str">
        <f>IF('PPFs after FS'!G10&gt;0,'PPFs after FS'!G10-APFs!G10,"")</f>
        <v/>
      </c>
      <c r="H10" s="2" t="str">
        <f>IF('PPFs after FS'!H10&gt;0,'PPFs after FS'!H10-APFs!H10,"")</f>
        <v/>
      </c>
      <c r="I10" s="2" t="str">
        <f>IF('PPFs after FS'!I10&gt;0,'PPFs after FS'!I10-APFs!I10,"")</f>
        <v/>
      </c>
      <c r="J10" s="2" t="str">
        <f>IF('PPFs after FS'!J10&gt;0,'PPFs after FS'!J10-APFs!J10,"")</f>
        <v/>
      </c>
      <c r="K10" s="2" t="str">
        <f>IF('PPFs after FS'!K10&gt;0,'PPFs after FS'!K10-APFs!K10,"")</f>
        <v/>
      </c>
      <c r="L10" s="2" t="str">
        <f>IF('PPFs after FS'!L10&gt;0,'PPFs after FS'!L10-APFs!L10,"")</f>
        <v/>
      </c>
    </row>
    <row r="11" spans="1:12">
      <c r="A11" t="s">
        <v>18</v>
      </c>
      <c r="B11" s="2" t="str">
        <f>IF('PPFs after FS'!B11&gt;0,'PPFs after FS'!B11-APFs!B11,"")</f>
        <v/>
      </c>
      <c r="C11" s="2" t="str">
        <f>IF('PPFs after FS'!C11&gt;0,'PPFs after FS'!C11-APFs!C11,"")</f>
        <v/>
      </c>
      <c r="D11" s="2" t="str">
        <f>IF('PPFs after FS'!D11&gt;0,'PPFs after FS'!D11-APFs!D11,"")</f>
        <v/>
      </c>
      <c r="E11" s="2" t="str">
        <f>IF('PPFs after FS'!E11&gt;0,'PPFs after FS'!E11-APFs!E11,"")</f>
        <v/>
      </c>
      <c r="F11" s="2" t="str">
        <f>IF('PPFs after FS'!F11&gt;0,'PPFs after FS'!F11-APFs!F11,"")</f>
        <v/>
      </c>
      <c r="G11" s="2" t="str">
        <f>IF('PPFs after FS'!G11&gt;0,'PPFs after FS'!G11-APFs!G11,"")</f>
        <v/>
      </c>
      <c r="H11" s="2" t="str">
        <f>IF('PPFs after FS'!H11&gt;0,'PPFs after FS'!H11-APFs!H11,"")</f>
        <v/>
      </c>
      <c r="I11" s="2" t="str">
        <f>IF('PPFs after FS'!I11&gt;0,'PPFs after FS'!I11-APFs!I11,"")</f>
        <v/>
      </c>
      <c r="J11" s="2" t="str">
        <f>IF('PPFs after FS'!J11&gt;0,'PPFs after FS'!J11-APFs!J11,"")</f>
        <v/>
      </c>
      <c r="K11" s="2" t="str">
        <f>IF('PPFs after FS'!K11&gt;0,'PPFs after FS'!K11-APFs!K11,"")</f>
        <v/>
      </c>
      <c r="L11" s="2">
        <f>IF('PPFs after FS'!L11&gt;0,'PPFs after FS'!L11-APFs!L11,"")</f>
        <v>2</v>
      </c>
    </row>
    <row r="12" spans="1:12">
      <c r="A12" t="s">
        <v>19</v>
      </c>
      <c r="B12" s="2" t="str">
        <f>IF('PPFs after FS'!B12&gt;0,'PPFs after FS'!B12-APFs!B12,"")</f>
        <v/>
      </c>
      <c r="C12" s="2" t="str">
        <f>IF('PPFs after FS'!C12&gt;0,'PPFs after FS'!C12-APFs!C12,"")</f>
        <v/>
      </c>
      <c r="D12" s="2" t="str">
        <f>IF('PPFs after FS'!D12&gt;0,'PPFs after FS'!D12-APFs!D12,"")</f>
        <v/>
      </c>
      <c r="E12" s="2" t="str">
        <f>IF('PPFs after FS'!E12&gt;0,'PPFs after FS'!E12-APFs!E12,"")</f>
        <v/>
      </c>
      <c r="F12" s="2" t="str">
        <f>IF('PPFs after FS'!F12&gt;0,'PPFs after FS'!F12-APFs!F12,"")</f>
        <v/>
      </c>
      <c r="G12" s="2" t="str">
        <f>IF('PPFs after FS'!G12&gt;0,'PPFs after FS'!G12-APFs!G12,"")</f>
        <v/>
      </c>
      <c r="H12" s="2" t="str">
        <f>IF('PPFs after FS'!H12&gt;0,'PPFs after FS'!H12-APFs!H12,"")</f>
        <v/>
      </c>
      <c r="I12" s="2" t="str">
        <f>IF('PPFs after FS'!I12&gt;0,'PPFs after FS'!I12-APFs!I12,"")</f>
        <v/>
      </c>
      <c r="J12" s="2" t="str">
        <f>IF('PPFs after FS'!J12&gt;0,'PPFs after FS'!J12-APFs!J12,"")</f>
        <v/>
      </c>
      <c r="K12" s="2" t="str">
        <f>IF('PPFs after FS'!K12&gt;0,'PPFs after FS'!K12-APFs!K12,"")</f>
        <v/>
      </c>
      <c r="L12" s="2" t="str">
        <f>IF('PPFs after FS'!L12&gt;0,'PPFs after FS'!L12-APFs!L12,"")</f>
        <v/>
      </c>
    </row>
    <row r="13" spans="1:12">
      <c r="A13" t="s">
        <v>20</v>
      </c>
      <c r="B13" s="2" t="str">
        <f>IF('PPFs after FS'!B13&gt;0,'PPFs after FS'!B13-APFs!B13,"")</f>
        <v/>
      </c>
      <c r="C13" s="2" t="str">
        <f>IF('PPFs after FS'!C13&gt;0,'PPFs after FS'!C13-APFs!C13,"")</f>
        <v/>
      </c>
      <c r="D13" s="2" t="str">
        <f>IF('PPFs after FS'!D13&gt;0,'PPFs after FS'!D13-APFs!D13,"")</f>
        <v/>
      </c>
      <c r="E13" s="2" t="str">
        <f>IF('PPFs after FS'!E13&gt;0,'PPFs after FS'!E13-APFs!E13,"")</f>
        <v/>
      </c>
      <c r="F13" s="2" t="str">
        <f>IF('PPFs after FS'!F13&gt;0,'PPFs after FS'!F13-APFs!F13,"")</f>
        <v/>
      </c>
      <c r="G13" s="2" t="str">
        <f>IF('PPFs after FS'!G13&gt;0,'PPFs after FS'!G13-APFs!G13,"")</f>
        <v/>
      </c>
      <c r="H13" s="2" t="str">
        <f>IF('PPFs after FS'!H13&gt;0,'PPFs after FS'!H13-APFs!H13,"")</f>
        <v/>
      </c>
      <c r="I13" s="2" t="str">
        <f>IF('PPFs after FS'!I13&gt;0,'PPFs after FS'!I13-APFs!I13,"")</f>
        <v/>
      </c>
      <c r="J13" s="2" t="str">
        <f>IF('PPFs after FS'!J13&gt;0,'PPFs after FS'!J13-APFs!J13,"")</f>
        <v/>
      </c>
      <c r="K13" s="2" t="str">
        <f>IF('PPFs after FS'!K13&gt;0,'PPFs after FS'!K13-APFs!K13,"")</f>
        <v/>
      </c>
      <c r="L13" s="2">
        <f>IF('PPFs after FS'!L13&gt;0,'PPFs after FS'!L13-APFs!L13,"")</f>
        <v>2</v>
      </c>
    </row>
    <row r="14" spans="1:12">
      <c r="A14" t="s">
        <v>21</v>
      </c>
      <c r="B14" s="2" t="str">
        <f>IF('PPFs after FS'!B14&gt;0,'PPFs after FS'!B14-APFs!B14,"")</f>
        <v/>
      </c>
      <c r="C14" s="2" t="str">
        <f>IF('PPFs after FS'!C14&gt;0,'PPFs after FS'!C14-APFs!C14,"")</f>
        <v/>
      </c>
      <c r="D14" s="2" t="str">
        <f>IF('PPFs after FS'!D14&gt;0,'PPFs after FS'!D14-APFs!D14,"")</f>
        <v/>
      </c>
      <c r="E14" s="2" t="str">
        <f>IF('PPFs after FS'!E14&gt;0,'PPFs after FS'!E14-APFs!E14,"")</f>
        <v/>
      </c>
      <c r="F14" s="2" t="str">
        <f>IF('PPFs after FS'!F14&gt;0,'PPFs after FS'!F14-APFs!F14,"")</f>
        <v/>
      </c>
      <c r="G14" s="2" t="str">
        <f>IF('PPFs after FS'!G14&gt;0,'PPFs after FS'!G14-APFs!G14,"")</f>
        <v/>
      </c>
      <c r="H14" s="2" t="str">
        <f>IF('PPFs after FS'!H14&gt;0,'PPFs after FS'!H14-APFs!H14,"")</f>
        <v/>
      </c>
      <c r="I14" s="2" t="str">
        <f>IF('PPFs after FS'!I14&gt;0,'PPFs after FS'!I14-APFs!I14,"")</f>
        <v/>
      </c>
      <c r="J14" s="2" t="str">
        <f>IF('PPFs after FS'!J14&gt;0,'PPFs after FS'!J14-APFs!J14,"")</f>
        <v/>
      </c>
      <c r="K14" s="2" t="str">
        <f>IF('PPFs after FS'!K14&gt;0,'PPFs after FS'!K14-APFs!K14,"")</f>
        <v/>
      </c>
      <c r="L14" s="2" t="str">
        <f>IF('PPFs after FS'!L14&gt;0,'PPFs after FS'!L14-APFs!L14,"")</f>
        <v/>
      </c>
    </row>
    <row r="16" spans="1:12">
      <c r="A16" t="s">
        <v>32</v>
      </c>
      <c r="B16">
        <f>COUNTIF(B2:L14,"&gt;0")</f>
        <v>17</v>
      </c>
    </row>
    <row r="17" spans="1:2">
      <c r="A17" t="s">
        <v>33</v>
      </c>
      <c r="B17">
        <f>SUM(B2:L14)</f>
        <v>449</v>
      </c>
    </row>
  </sheetData>
  <conditionalFormatting sqref="B2:L14">
    <cfRule type="iconSet" priority="1">
      <iconSet reverse="1">
        <cfvo type="percent" val="0"/>
        <cfvo type="num" val="5"/>
        <cfvo type="num" val="15"/>
      </iconSet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22</vt:i4>
      </vt:variant>
    </vt:vector>
  </HeadingPairs>
  <TitlesOfParts>
    <vt:vector size="22" baseType="lpstr">
      <vt:lpstr>Overview</vt:lpstr>
      <vt:lpstr>stages</vt:lpstr>
      <vt:lpstr>PPFs after FI</vt:lpstr>
      <vt:lpstr>PPFs after FS</vt:lpstr>
      <vt:lpstr>PPFs removed</vt:lpstr>
      <vt:lpstr>APFs</vt:lpstr>
      <vt:lpstr>APF ranks</vt:lpstr>
      <vt:lpstr>delegate ranks</vt:lpstr>
      <vt:lpstr>False positives</vt:lpstr>
      <vt:lpstr>False positives removed %</vt:lpstr>
      <vt:lpstr>summary times</vt:lpstr>
      <vt:lpstr>time cg phase</vt:lpstr>
      <vt:lpstr>time demand-cs</vt:lpstr>
      <vt:lpstr>time flow-insens</vt:lpstr>
      <vt:lpstr>time flow-sens.</vt:lpstr>
      <vt:lpstr>total compilation time</vt:lpstr>
      <vt:lpstr>analysis runs</vt:lpstr>
      <vt:lpstr>aborted analysis runs</vt:lpstr>
      <vt:lpstr>jobs per stmt and loop</vt:lpstr>
      <vt:lpstr>max time analysis run</vt:lpstr>
      <vt:lpstr>avg time analysis run</vt:lpstr>
      <vt:lpstr>times raw</vt:lpstr>
    </vt:vector>
  </TitlesOfParts>
  <Company>McGill University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Bodden</dc:creator>
  <cp:lastModifiedBy>Eric Bodden</cp:lastModifiedBy>
  <dcterms:created xsi:type="dcterms:W3CDTF">2008-02-20T01:43:40Z</dcterms:created>
  <dcterms:modified xsi:type="dcterms:W3CDTF">2008-06-07T01:48:40Z</dcterms:modified>
</cp:coreProperties>
</file>